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T:\02. Technique\00. LOIS et REGLEMENTS et DOCUMENTATIONS\Reglements\Reglement_eau\Formulaires\EHm\"/>
    </mc:Choice>
  </mc:AlternateContent>
  <xr:revisionPtr revIDLastSave="0" documentId="13_ncr:1_{72AAD564-FF3D-4C68-8490-FA33E03E6855}" xr6:coauthVersionLast="47" xr6:coauthVersionMax="47" xr10:uidLastSave="{00000000-0000-0000-0000-000000000000}"/>
  <bookViews>
    <workbookView xWindow="-108" yWindow="-108" windowWidth="30936" windowHeight="17040" xr2:uid="{00000000-000D-0000-FFFF-FFFF00000000}"/>
  </bookViews>
  <sheets>
    <sheet name="Calcul EHm" sheetId="2" r:id="rId1"/>
  </sheets>
  <externalReferences>
    <externalReference r:id="rId2"/>
  </externalReferences>
  <definedNames>
    <definedName name="_xlnm.Print_Area" localSheetId="0">'Calcul EHm'!$B$1:$G$105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4" i="2" l="1"/>
  <c r="G35" i="2"/>
  <c r="G94" i="2"/>
  <c r="G96" i="2"/>
  <c r="G95" i="2"/>
  <c r="E95" i="2"/>
  <c r="G93" i="2"/>
  <c r="E93" i="2"/>
  <c r="G92" i="2"/>
  <c r="G91" i="2"/>
  <c r="E91" i="2"/>
  <c r="G90" i="2"/>
  <c r="G89" i="2"/>
  <c r="G88" i="2"/>
  <c r="G87" i="2"/>
  <c r="E87" i="2"/>
  <c r="G85" i="2"/>
  <c r="G84" i="2"/>
  <c r="E84" i="2"/>
  <c r="G82" i="2"/>
  <c r="G81" i="2"/>
  <c r="E81" i="2"/>
  <c r="G79" i="2"/>
  <c r="G78" i="2"/>
  <c r="E78" i="2"/>
  <c r="G76" i="2"/>
  <c r="G75" i="2"/>
  <c r="E75" i="2"/>
  <c r="G73" i="2"/>
  <c r="G72" i="2"/>
  <c r="E72" i="2"/>
  <c r="G70" i="2"/>
  <c r="G69" i="2"/>
  <c r="E69" i="2"/>
  <c r="G67" i="2"/>
  <c r="G66" i="2"/>
  <c r="E66" i="2"/>
  <c r="G64" i="2"/>
  <c r="G63" i="2"/>
  <c r="E63" i="2"/>
  <c r="G62" i="2"/>
  <c r="G60" i="2"/>
  <c r="G59" i="2"/>
  <c r="G58" i="2"/>
  <c r="E58" i="2"/>
  <c r="G57" i="2"/>
  <c r="G56" i="2"/>
  <c r="E56" i="2"/>
  <c r="G55" i="2"/>
  <c r="E55" i="2"/>
  <c r="G54" i="2"/>
  <c r="G53" i="2"/>
  <c r="E53" i="2"/>
  <c r="G52" i="2"/>
  <c r="G49" i="2"/>
  <c r="E49" i="2"/>
  <c r="G48" i="2"/>
  <c r="G47" i="2"/>
  <c r="G46" i="2"/>
  <c r="G45" i="2"/>
  <c r="G44" i="2"/>
  <c r="G43" i="2"/>
  <c r="G42" i="2"/>
  <c r="G41" i="2"/>
  <c r="G40" i="2"/>
  <c r="G39" i="2"/>
  <c r="G38" i="2"/>
  <c r="G98" i="2" l="1"/>
  <c r="D30" i="2" s="1"/>
</calcChain>
</file>

<file path=xl/sharedStrings.xml><?xml version="1.0" encoding="utf-8"?>
<sst xmlns="http://schemas.openxmlformats.org/spreadsheetml/2006/main" count="207" uniqueCount="114">
  <si>
    <t>Détermination de la valeur EHm</t>
  </si>
  <si>
    <t>N° et Rue</t>
  </si>
  <si>
    <t>Code postal / Localité</t>
  </si>
  <si>
    <t>Téléphone</t>
  </si>
  <si>
    <r>
      <t xml:space="preserve">EHm à appliquer </t>
    </r>
    <r>
      <rPr>
        <b/>
        <sz val="10"/>
        <color theme="1"/>
        <rFont val="Myriad Pro"/>
        <family val="2"/>
      </rPr>
      <t>(selon les calculs ci-après)</t>
    </r>
  </si>
  <si>
    <t>EHm</t>
  </si>
  <si>
    <t>Calcul EHm</t>
  </si>
  <si>
    <t>capacité autorisée</t>
  </si>
  <si>
    <t>q</t>
  </si>
  <si>
    <t>&lt; 25 chaises</t>
  </si>
  <si>
    <t>&lt; 50 chaises</t>
  </si>
  <si>
    <t>≥ 50 chaises</t>
  </si>
  <si>
    <t>≤ 10 salariés *</t>
  </si>
  <si>
    <t>&gt; 10 salariés *</t>
  </si>
  <si>
    <t>Salon de coiffure</t>
  </si>
  <si>
    <t>Nettoyage à sec</t>
  </si>
  <si>
    <t>Garage, atelier de réparation de véhicules automoteurs</t>
  </si>
  <si>
    <t>Atelier mécanique, vente de pneus</t>
  </si>
  <si>
    <t>Il est certifié que les informations renseignées ci-dessus sont exactes :</t>
  </si>
  <si>
    <t>Signature</t>
  </si>
  <si>
    <t>x</t>
  </si>
  <si>
    <t>lits</t>
  </si>
  <si>
    <t>enfants</t>
  </si>
  <si>
    <t>chaises</t>
  </si>
  <si>
    <t>visiteurs</t>
  </si>
  <si>
    <t>emplacements</t>
  </si>
  <si>
    <t>pers. occupées</t>
  </si>
  <si>
    <t>Nom du signataire / Cachet de la société</t>
  </si>
  <si>
    <t>IV: Activités artisanales et commerciales</t>
  </si>
  <si>
    <t>III: Hôtellerie, restauration et tourisme</t>
  </si>
  <si>
    <t>II: Activités publiques et collectives</t>
  </si>
  <si>
    <t xml:space="preserve">, le </t>
  </si>
  <si>
    <t>Localité</t>
  </si>
  <si>
    <t>Date</t>
  </si>
  <si>
    <t>En cas de saisie électronique:</t>
  </si>
  <si>
    <t>personnes prises en charge</t>
  </si>
  <si>
    <t>N° du registre de commerce</t>
  </si>
  <si>
    <t>100 to de linge traités par an</t>
  </si>
  <si>
    <t>x (minuscule) pour cocher</t>
  </si>
  <si>
    <t>q (minuscule) pour décocher</t>
  </si>
  <si>
    <t>* Sont pris en compte le salariat en CDI (service interne et externe) à due proportion de leur durée de travail et le patronat au 1er janvier de l'année courante</t>
  </si>
  <si>
    <t>N° TVA</t>
  </si>
  <si>
    <r>
      <t>m</t>
    </r>
    <r>
      <rPr>
        <vertAlign val="superscript"/>
        <sz val="9"/>
        <color theme="1"/>
        <rFont val="Myriad Pro"/>
        <family val="2"/>
      </rPr>
      <t>2</t>
    </r>
  </si>
  <si>
    <t>10 EHm / établissement</t>
  </si>
  <si>
    <t>0,3 EHm / chaise selon capacité autorisée</t>
  </si>
  <si>
    <t>7 EHm / établissement</t>
  </si>
  <si>
    <t>0,2 EHm / chaise selon capacité autorisée</t>
  </si>
  <si>
    <t>1 EHm / commerce</t>
  </si>
  <si>
    <t>+ 0,5 EHm / tranche entamée de 5 personnes</t>
  </si>
  <si>
    <t>2,5 EHm / commerce</t>
  </si>
  <si>
    <t>+ 1,5 EHm / tranche entamée de 5 personnes</t>
  </si>
  <si>
    <t>10 EHm / commerce</t>
  </si>
  <si>
    <t>+ 6,5 EHm / tranche entamée de 5 personnes</t>
  </si>
  <si>
    <t>6 EHm / commerce</t>
  </si>
  <si>
    <t>+ 4 EHm / tranche entamée de 5 personnes</t>
  </si>
  <si>
    <t>30 EHm / commerce</t>
  </si>
  <si>
    <t>+ 20 EHm / tranche entamée de 5 personnes</t>
  </si>
  <si>
    <t>3,5 EHm / commerce</t>
  </si>
  <si>
    <t>+ 2,5 EHm / tranche entamée de 5 personnes</t>
  </si>
  <si>
    <t>15 EHm / commerce</t>
  </si>
  <si>
    <t>+ 10 EHm / tranche entamée de 5 personnes</t>
  </si>
  <si>
    <t>5,5 EHm / commerce</t>
  </si>
  <si>
    <t>+ 3,5 EHm / tranche entamée de 5 personnes</t>
  </si>
  <si>
    <r>
      <t>m</t>
    </r>
    <r>
      <rPr>
        <vertAlign val="superscript"/>
        <sz val="11"/>
        <color theme="1"/>
        <rFont val="Myriad Pro"/>
        <family val="2"/>
      </rPr>
      <t>2</t>
    </r>
  </si>
  <si>
    <r>
      <t>m</t>
    </r>
    <r>
      <rPr>
        <vertAlign val="superscript"/>
        <sz val="10"/>
        <color theme="1"/>
        <rFont val="Myriad Pro"/>
        <family val="2"/>
      </rPr>
      <t>2</t>
    </r>
    <r>
      <rPr>
        <sz val="10"/>
        <color theme="1"/>
        <rFont val="Myriad Pro"/>
        <family val="2"/>
      </rPr>
      <t xml:space="preserve"> de surface</t>
    </r>
  </si>
  <si>
    <t>eMail</t>
  </si>
  <si>
    <r>
      <rPr>
        <sz val="12"/>
        <rFont val="Myriad Pro"/>
      </rPr>
      <t>Hôpital, clinique, maison de soins</t>
    </r>
    <r>
      <rPr>
        <sz val="10"/>
        <rFont val="Myriad Pro"/>
      </rPr>
      <t xml:space="preserve">
</t>
    </r>
    <r>
      <rPr>
        <sz val="10"/>
        <color theme="0" tint="-0.499984740745262"/>
        <rFont val="Myriad Pro"/>
      </rPr>
      <t>2,5 EHm / lit selon capacité autorisée</t>
    </r>
  </si>
  <si>
    <r>
      <t xml:space="preserve">Centres intégrés pour personnes âgées
</t>
    </r>
    <r>
      <rPr>
        <sz val="10"/>
        <color theme="0" tint="-0.499984740745262"/>
        <rFont val="Myriad Pro"/>
      </rPr>
      <t>2 EHm / lit selon capacité autorisée</t>
    </r>
  </si>
  <si>
    <r>
      <t xml:space="preserve">Foyer du jour pour personnes âgées
</t>
    </r>
    <r>
      <rPr>
        <sz val="10"/>
        <color theme="0" tint="-0.499984740745262"/>
        <rFont val="Myriad Pro"/>
      </rPr>
      <t>0,2 EHm / personne prise en charge</t>
    </r>
    <r>
      <rPr>
        <sz val="12"/>
        <color theme="0" tint="-0.499984740745262"/>
        <rFont val="Myriad Pro"/>
      </rPr>
      <t xml:space="preserve"> </t>
    </r>
  </si>
  <si>
    <r>
      <t xml:space="preserve">Crèche, école
</t>
    </r>
    <r>
      <rPr>
        <sz val="10"/>
        <color theme="0" tint="-0.499984740745262"/>
        <rFont val="Myriad Pro"/>
      </rPr>
      <t>0,1 EHm / enfant selon capacité autorisée</t>
    </r>
  </si>
  <si>
    <r>
      <t xml:space="preserve">Internat
</t>
    </r>
    <r>
      <rPr>
        <sz val="10"/>
        <color theme="0" tint="-0.499984740745262"/>
        <rFont val="Myriad Pro"/>
      </rPr>
      <t>0,6 EHm / enfant selon capacité autorisée</t>
    </r>
  </si>
  <si>
    <r>
      <t xml:space="preserve">Cantine scolaire, maison relais
</t>
    </r>
    <r>
      <rPr>
        <sz val="10"/>
        <color theme="0" tint="-0.499984740745262"/>
        <rFont val="Myriad Pro"/>
      </rPr>
      <t>0,2 EHm / chaise selon capacité autorisée</t>
    </r>
  </si>
  <si>
    <r>
      <t>Piscine couverte (</t>
    </r>
    <r>
      <rPr>
        <i/>
        <sz val="12"/>
        <rFont val="Myriad Pro"/>
      </rPr>
      <t>avec ou sans sauna</t>
    </r>
    <r>
      <rPr>
        <sz val="12"/>
        <rFont val="Myriad Pro"/>
      </rPr>
      <t xml:space="preserve">)
</t>
    </r>
    <r>
      <rPr>
        <sz val="10"/>
        <color theme="0" tint="-0.499984740745262"/>
        <rFont val="Myriad Pro"/>
      </rPr>
      <t>0,3 EHm / visiteurs selon capacité autorisée</t>
    </r>
  </si>
  <si>
    <r>
      <t xml:space="preserve">Piscine à l’air libre
</t>
    </r>
    <r>
      <rPr>
        <sz val="10"/>
        <color theme="0" tint="-0.499984740745262"/>
        <rFont val="Myriad Pro"/>
      </rPr>
      <t>0,1 EHm / visiteurs selon capacité autorisée</t>
    </r>
  </si>
  <si>
    <r>
      <t xml:space="preserve">Centre polyvalent, salle de spectacle, centre sportif
</t>
    </r>
    <r>
      <rPr>
        <sz val="10"/>
        <color theme="0" tint="-0.499984740745262"/>
        <rFont val="Myriad Pro"/>
      </rPr>
      <t>3 EHm / tranche entamée de 100 m2 de surface bâtie</t>
    </r>
  </si>
  <si>
    <r>
      <t xml:space="preserve">Centre de fitness
</t>
    </r>
    <r>
      <rPr>
        <sz val="10"/>
        <color theme="0" tint="-0.499984740745262"/>
        <rFont val="Myriad Pro"/>
      </rPr>
      <t>3 EHm / tranche entamée de 100 m2 de surface bâtie</t>
    </r>
  </si>
  <si>
    <r>
      <t xml:space="preserve">Lieu de culte
</t>
    </r>
    <r>
      <rPr>
        <sz val="10"/>
        <color theme="0" tint="-0.499984740745262"/>
        <rFont val="Myriad Pro"/>
      </rPr>
      <t>2 EHm / lieu de culte</t>
    </r>
  </si>
  <si>
    <r>
      <t>Hôtel et auberge</t>
    </r>
    <r>
      <rPr>
        <sz val="12"/>
        <color theme="0" tint="-0.499984740745262"/>
        <rFont val="Myriad Pro"/>
      </rPr>
      <t xml:space="preserve"> (sans l’activité gastronomique</t>
    </r>
    <r>
      <rPr>
        <sz val="12"/>
        <color rgb="FF000000"/>
        <rFont val="Myriad Pro"/>
        <family val="2"/>
      </rPr>
      <t xml:space="preserve">)
</t>
    </r>
    <r>
      <rPr>
        <sz val="10"/>
        <color theme="0" tint="-0.499984740745262"/>
        <rFont val="Myriad Pro"/>
      </rPr>
      <t>0,6 EHm / lit selon capacité autorisée</t>
    </r>
  </si>
  <si>
    <r>
      <t xml:space="preserve">Gîte rural
</t>
    </r>
    <r>
      <rPr>
        <sz val="10"/>
        <color theme="0" tint="-0.499984740745262"/>
        <rFont val="Myriad Pro"/>
      </rPr>
      <t>4 EHm / gîte</t>
    </r>
  </si>
  <si>
    <r>
      <t xml:space="preserve">Camping </t>
    </r>
    <r>
      <rPr>
        <sz val="12"/>
        <color theme="0" tint="-0.499984740745262"/>
        <rFont val="Myriad Pro"/>
      </rPr>
      <t>(sans l’activité gastronomique, sans piscine</t>
    </r>
    <r>
      <rPr>
        <sz val="12"/>
        <color theme="1"/>
        <rFont val="Myriad Pro"/>
        <family val="2"/>
      </rPr>
      <t xml:space="preserve">)
</t>
    </r>
    <r>
      <rPr>
        <sz val="10"/>
        <color theme="0" tint="-0.499984740745262"/>
        <rFont val="Myriad Pro"/>
      </rPr>
      <t>0,5 EHm / emplacement selon capacité autorisée</t>
    </r>
  </si>
  <si>
    <r>
      <t>Restaurant</t>
    </r>
    <r>
      <rPr>
        <sz val="12"/>
        <color theme="0" tint="-0.499984740745262"/>
        <rFont val="Myriad Pro"/>
      </rPr>
      <t xml:space="preserve">
</t>
    </r>
    <r>
      <rPr>
        <sz val="10"/>
        <color theme="0" tint="-0.499984740745262"/>
        <rFont val="Myriad Pro"/>
      </rPr>
      <t>5 EHm / établissement</t>
    </r>
  </si>
  <si>
    <r>
      <t xml:space="preserve">Café, salon de consommation
</t>
    </r>
    <r>
      <rPr>
        <sz val="10"/>
        <color theme="0" tint="-0.499984740745262"/>
        <rFont val="Myriad Pro"/>
      </rPr>
      <t>4 EHm / établissement</t>
    </r>
  </si>
  <si>
    <r>
      <t>Boucherie, poissonnerie, boulangerie, pâtisserie</t>
    </r>
    <r>
      <rPr>
        <b/>
        <sz val="10"/>
        <color theme="1"/>
        <rFont val="Myriad Pro"/>
      </rPr>
      <t xml:space="preserve"> </t>
    </r>
    <r>
      <rPr>
        <b/>
        <sz val="10"/>
        <color theme="0" tint="-0.499984740745262"/>
        <rFont val="Myriad Pro"/>
      </rPr>
      <t>(</t>
    </r>
    <r>
      <rPr>
        <b/>
        <i/>
        <sz val="10"/>
        <color theme="0" tint="-0.499984740745262"/>
        <rFont val="Myriad Pro"/>
      </rPr>
      <t>site de production avec vente</t>
    </r>
    <r>
      <rPr>
        <b/>
        <sz val="10"/>
        <color theme="0" tint="-0.499984740745262"/>
        <rFont val="Myriad Pro"/>
      </rPr>
      <t>)</t>
    </r>
  </si>
  <si>
    <t>litres d’alcool /vinaigre pur produits par an</t>
  </si>
  <si>
    <t xml:space="preserve">Nom de la société / organisme / institution </t>
  </si>
  <si>
    <r>
      <t>Artisanat, menuisier, électricien, carreleur, peintre, plombier, installateur sanitaire, charpentier</t>
    </r>
    <r>
      <rPr>
        <b/>
        <sz val="9"/>
        <color theme="0" tint="-0.499984740745262"/>
        <rFont val="Myriad Pro"/>
      </rPr>
      <t xml:space="preserve"> </t>
    </r>
    <r>
      <rPr>
        <b/>
        <sz val="10"/>
        <color theme="0" tint="-0.499984740745262"/>
        <rFont val="Myriad Pro"/>
      </rPr>
      <t>(</t>
    </r>
    <r>
      <rPr>
        <b/>
        <i/>
        <sz val="10"/>
        <color theme="0" tint="-0.499984740745262"/>
        <rFont val="Myriad Pro"/>
      </rPr>
      <t>avec ou sans dépôt</t>
    </r>
    <r>
      <rPr>
        <b/>
        <sz val="10"/>
        <color theme="0" tint="-0.499984740745262"/>
        <rFont val="Myriad Pro"/>
      </rPr>
      <t>)</t>
    </r>
  </si>
  <si>
    <r>
      <t xml:space="preserve">Cinéma. théatre
</t>
    </r>
    <r>
      <rPr>
        <sz val="10"/>
        <color theme="0" tint="-0.499984740745262"/>
        <rFont val="Myriad Pro"/>
      </rPr>
      <t>5,0 EHm / tranche entamée de 100 places</t>
    </r>
  </si>
  <si>
    <t>places</t>
  </si>
  <si>
    <r>
      <t xml:space="preserve">Grande surface, épicerie, point de vente alimentaire, magasin, boutique </t>
    </r>
    <r>
      <rPr>
        <b/>
        <sz val="10"/>
        <color theme="0" tint="-0.499984740745262"/>
        <rFont val="Myriad Pro"/>
      </rPr>
      <t>(sans production)</t>
    </r>
  </si>
  <si>
    <r>
      <t>Entreprise de transport de marchandises et de construction</t>
    </r>
    <r>
      <rPr>
        <b/>
        <sz val="10"/>
        <color theme="0" tint="-0.499984740745262"/>
        <rFont val="Myriad Pro"/>
      </rPr>
      <t xml:space="preserve"> (</t>
    </r>
    <r>
      <rPr>
        <b/>
        <i/>
        <sz val="10"/>
        <color theme="0" tint="-0.499984740745262"/>
        <rFont val="Myriad Pro"/>
      </rPr>
      <t>avec ou sans dépôt</t>
    </r>
    <r>
      <rPr>
        <b/>
        <sz val="10"/>
        <color theme="0" tint="-0.499984740745262"/>
        <rFont val="Myriad Pro"/>
      </rPr>
      <t>)</t>
    </r>
  </si>
  <si>
    <r>
      <rPr>
        <b/>
        <sz val="12"/>
        <color theme="1"/>
        <rFont val="Myriad Pro"/>
      </rPr>
      <t>Administration, bureau, guichet, assurance, banque, cabinet médical, cabinet de notaire</t>
    </r>
    <r>
      <rPr>
        <sz val="12"/>
        <color theme="1"/>
        <rFont val="Myriad Pro"/>
        <family val="2"/>
      </rPr>
      <t xml:space="preserve"> </t>
    </r>
    <r>
      <rPr>
        <i/>
        <sz val="12"/>
        <color theme="0" tint="-0.499984740745262"/>
        <rFont val="Myriad Pro"/>
      </rPr>
      <t xml:space="preserve">ou autre service
</t>
    </r>
    <r>
      <rPr>
        <i/>
        <sz val="10"/>
        <color theme="0" tint="-0.499984740745262"/>
        <rFont val="Myriad Pro"/>
      </rPr>
      <t>1 EHm / tranche entamée de 150 m2 de surface</t>
    </r>
  </si>
  <si>
    <r>
      <rPr>
        <b/>
        <sz val="12"/>
        <color theme="1"/>
        <rFont val="Myriad Pro"/>
      </rPr>
      <t>Laboratoire</t>
    </r>
    <r>
      <rPr>
        <sz val="12"/>
        <color theme="1"/>
        <rFont val="Myriad Pro"/>
        <family val="2"/>
      </rPr>
      <t xml:space="preserve">
</t>
    </r>
    <r>
      <rPr>
        <sz val="10"/>
        <color theme="0" tint="-0.499984740745262"/>
        <rFont val="Myriad Pro"/>
      </rPr>
      <t>5 EHm / tranche entamée de 100 m2 de surface</t>
    </r>
  </si>
  <si>
    <r>
      <rPr>
        <b/>
        <sz val="12"/>
        <color theme="1"/>
        <rFont val="Myriad Pro"/>
      </rPr>
      <t>Buanderie</t>
    </r>
    <r>
      <rPr>
        <sz val="12"/>
        <color theme="1"/>
        <rFont val="Myriad Pro"/>
        <family val="2"/>
      </rPr>
      <t xml:space="preserve"> 
</t>
    </r>
    <r>
      <rPr>
        <sz val="10"/>
        <color theme="0" tint="-0.499984740745262"/>
        <rFont val="Myriad Pro"/>
      </rPr>
      <t>20 EHm / tranche entamée de 100 to de linge traités par an</t>
    </r>
  </si>
  <si>
    <r>
      <rPr>
        <b/>
        <sz val="12"/>
        <color theme="1"/>
        <rFont val="Myriad Pro"/>
      </rPr>
      <t>Mazout et combustibles</t>
    </r>
    <r>
      <rPr>
        <sz val="12"/>
        <color theme="1"/>
        <rFont val="Myriad Pro"/>
        <family val="2"/>
      </rPr>
      <t xml:space="preserve">
</t>
    </r>
    <r>
      <rPr>
        <sz val="10"/>
        <color theme="0" tint="-0.499984740745262"/>
        <rFont val="Myriad Pro"/>
      </rPr>
      <t>10 EHm / entreprise</t>
    </r>
  </si>
  <si>
    <r>
      <rPr>
        <b/>
        <sz val="12"/>
        <color theme="1"/>
        <rFont val="Myriad Pro"/>
      </rPr>
      <t>Installation de lavage de voitures</t>
    </r>
    <r>
      <rPr>
        <sz val="12"/>
        <color theme="1"/>
        <rFont val="Myriad Pro"/>
        <family val="2"/>
      </rPr>
      <t xml:space="preserve">
</t>
    </r>
    <r>
      <rPr>
        <sz val="10"/>
        <color theme="0" tint="-0.499984740745262"/>
        <rFont val="Myriad Pro"/>
      </rPr>
      <t>15 EHm / installation</t>
    </r>
  </si>
  <si>
    <r>
      <rPr>
        <b/>
        <sz val="12"/>
        <color theme="1"/>
        <rFont val="Myriad Pro"/>
      </rPr>
      <t>Distilleries d’alcool, vinaigrerie</t>
    </r>
    <r>
      <rPr>
        <sz val="12"/>
        <color theme="0" tint="-0.499984740745262"/>
        <rFont val="Myriad Pro"/>
      </rPr>
      <t xml:space="preserve">
</t>
    </r>
    <r>
      <rPr>
        <sz val="10"/>
        <color theme="0" tint="-0.499984740745262"/>
        <rFont val="Myriad Pro"/>
      </rPr>
      <t>0,5 EHm / tranche entamée de 1000 l d’alcool ou de vinaigre pur produits par an</t>
    </r>
  </si>
  <si>
    <r>
      <rPr>
        <b/>
        <sz val="12"/>
        <color theme="1"/>
        <rFont val="Myriad Pro"/>
      </rPr>
      <t>Station-service</t>
    </r>
    <r>
      <rPr>
        <b/>
        <sz val="10"/>
        <color theme="0" tint="-0.499984740745262"/>
        <rFont val="Myriad Pro"/>
      </rPr>
      <t xml:space="preserve"> (avec ou sans shop)</t>
    </r>
    <r>
      <rPr>
        <sz val="12"/>
        <color theme="1"/>
        <rFont val="Myriad Pro"/>
        <family val="2"/>
      </rPr>
      <t xml:space="preserve">
</t>
    </r>
    <r>
      <rPr>
        <sz val="10"/>
        <color theme="0" tint="-0.499984740745262"/>
        <rFont val="Myriad Pro"/>
      </rPr>
      <t>3,5 EHm / sation</t>
    </r>
  </si>
  <si>
    <r>
      <rPr>
        <b/>
        <sz val="12"/>
        <color theme="1"/>
        <rFont val="Myriad Pro"/>
      </rPr>
      <t>Hall de stockage</t>
    </r>
    <r>
      <rPr>
        <sz val="12"/>
        <color theme="1"/>
        <rFont val="Myriad Pro"/>
        <family val="2"/>
      </rPr>
      <t xml:space="preserve">
</t>
    </r>
    <r>
      <rPr>
        <sz val="10"/>
        <color theme="0" tint="-0.499984740745262"/>
        <rFont val="Myriad Pro"/>
      </rPr>
      <t>1 EHm / hall</t>
    </r>
  </si>
  <si>
    <r>
      <rPr>
        <b/>
        <sz val="12"/>
        <color theme="1"/>
        <rFont val="Myriad Pro"/>
      </rPr>
      <t>Lieu non occupé</t>
    </r>
    <r>
      <rPr>
        <sz val="12"/>
        <color theme="1"/>
        <rFont val="Myriad Pro"/>
        <family val="2"/>
      </rPr>
      <t xml:space="preserve">
</t>
    </r>
    <r>
      <rPr>
        <sz val="10"/>
        <color theme="0" tint="-0.499984740745262"/>
        <rFont val="Myriad Pro"/>
      </rPr>
      <t>1 EHm / lieu</t>
    </r>
  </si>
  <si>
    <t>Fiche signalétique du client</t>
  </si>
  <si>
    <t>Adresse de l'immeuble</t>
  </si>
  <si>
    <r>
      <t>Adresse de facturation</t>
    </r>
    <r>
      <rPr>
        <b/>
        <sz val="10"/>
        <color theme="0" tint="-0.499984740745262"/>
        <rFont val="Myriad Pro"/>
      </rPr>
      <t xml:space="preserve"> (si différente de l'adresse l'immeuble)</t>
    </r>
  </si>
  <si>
    <t>La partie fixe de la redevance assainissement du prix de l'eau est proportionnelle au nombre d'équivalents habitants moyens annuels (EHm) du consommateur. Au sens de l'article 12 de la Loi relative à l'eau, cette unité constitue une unité de calcul du coût de l'eau usée et n'est pas assimilable à l'unité de mesure de la charge polluante émise par le consommateur à base du dimensionnement des infrastructures de dépollution.</t>
  </si>
  <si>
    <t>83, rue Jean-Pierre Hilger</t>
  </si>
  <si>
    <t>L-4980 Reckange-sur-Mess</t>
  </si>
  <si>
    <t>Administration communale de Reckange-sur-Mess</t>
  </si>
  <si>
    <t>En cas de questions, prière de contacter le personnel du bureau de la population :</t>
  </si>
  <si>
    <t xml:space="preserve">Tél 37 00 24 - 1 - Courriel :  accueil@reckange.lu </t>
  </si>
  <si>
    <t>I: Population résidente</t>
  </si>
  <si>
    <t>chambres</t>
  </si>
  <si>
    <t>unité d'habitations</t>
  </si>
  <si>
    <r>
      <t xml:space="preserve">Nom et prénom </t>
    </r>
    <r>
      <rPr>
        <sz val="10"/>
        <color theme="1"/>
        <rFont val="Myriad Pro"/>
      </rPr>
      <t>(du responsible)</t>
    </r>
  </si>
  <si>
    <r>
      <t xml:space="preserve">Logement intégré
</t>
    </r>
    <r>
      <rPr>
        <sz val="10"/>
        <color theme="0" tint="-0.499984740745262"/>
        <rFont val="Myriad Pro"/>
      </rPr>
      <t>2,5 EHm / unité d'habitation</t>
    </r>
  </si>
  <si>
    <r>
      <t xml:space="preserve">Logement de café / chambre meublée
</t>
    </r>
    <r>
      <rPr>
        <sz val="10"/>
        <color theme="0" tint="-0.499984740745262"/>
        <rFont val="Myriad Pro"/>
      </rPr>
      <t>1 EHm / chambre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</si>
</sst>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000"/>
  </numFmts>
  <fonts count="55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2"/>
      <color theme="1"/>
      <name val="Myriad Pro"/>
      <family val="2"/>
    </font>
    <font>
      <sz val="12"/>
      <color theme="1"/>
      <name val="Myriad Pro"/>
      <family val="2"/>
    </font>
    <font>
      <b/>
      <sz val="16"/>
      <color theme="1"/>
      <name val="Myriad Pro"/>
      <family val="2"/>
    </font>
    <font>
      <b/>
      <sz val="10"/>
      <color theme="1"/>
      <name val="Myriad Pro"/>
      <family val="2"/>
    </font>
    <font>
      <b/>
      <sz val="20"/>
      <color theme="1"/>
      <name val="Wingdings"/>
      <charset val="2"/>
    </font>
    <font>
      <b/>
      <sz val="20"/>
      <color theme="1"/>
      <name val="Myriad Pro"/>
      <family val="2"/>
    </font>
    <font>
      <sz val="12"/>
      <color rgb="FF000000"/>
      <name val="Myriad Pro"/>
      <family val="2"/>
    </font>
    <font>
      <b/>
      <sz val="14"/>
      <color theme="1"/>
      <name val="Myriad Pro"/>
      <family val="2"/>
    </font>
    <font>
      <b/>
      <sz val="16"/>
      <color theme="1"/>
      <name val="Calibri"/>
      <family val="2"/>
      <scheme val="minor"/>
    </font>
    <font>
      <b/>
      <sz val="8"/>
      <color theme="1"/>
      <name val="Myriad Pro"/>
      <family val="2"/>
    </font>
    <font>
      <sz val="16"/>
      <color theme="1"/>
      <name val="Myriad Pro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theme="0" tint="-4.9989318521683403E-2"/>
      <name val="Calibri"/>
      <family val="2"/>
      <scheme val="minor"/>
    </font>
    <font>
      <sz val="10"/>
      <color rgb="FFFF0000"/>
      <name val="Myriad Pro"/>
      <family val="2"/>
    </font>
    <font>
      <b/>
      <sz val="10"/>
      <color theme="1"/>
      <name val="Myriad Pro"/>
    </font>
    <font>
      <i/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b/>
      <sz val="12"/>
      <color theme="1"/>
      <name val="Myriad Pro"/>
    </font>
    <font>
      <sz val="11"/>
      <color theme="1"/>
      <name val="Myriad Pro"/>
    </font>
    <font>
      <sz val="8"/>
      <color theme="0" tint="-4.9989318521683403E-2"/>
      <name val="Calibri"/>
      <family val="2"/>
      <scheme val="minor"/>
    </font>
    <font>
      <i/>
      <sz val="8"/>
      <color theme="0" tint="-4.9989318521683403E-2"/>
      <name val="Calibri"/>
      <family val="2"/>
      <scheme val="minor"/>
    </font>
    <font>
      <sz val="10"/>
      <color theme="1"/>
      <name val="Myriad Pro"/>
    </font>
    <font>
      <sz val="12"/>
      <color theme="1"/>
      <name val="Myriad Pro"/>
    </font>
    <font>
      <sz val="9"/>
      <color theme="1"/>
      <name val="Myriad Pro"/>
      <family val="2"/>
    </font>
    <font>
      <vertAlign val="superscript"/>
      <sz val="9"/>
      <color theme="1"/>
      <name val="Myriad Pro"/>
      <family val="2"/>
    </font>
    <font>
      <sz val="11"/>
      <color theme="1"/>
      <name val="Myriad Pro"/>
      <family val="2"/>
    </font>
    <font>
      <sz val="10"/>
      <color theme="1"/>
      <name val="Myriad Pro"/>
      <family val="2"/>
    </font>
    <font>
      <vertAlign val="superscript"/>
      <sz val="11"/>
      <color theme="1"/>
      <name val="Myriad Pro"/>
      <family val="2"/>
    </font>
    <font>
      <vertAlign val="superscript"/>
      <sz val="10"/>
      <color theme="1"/>
      <name val="Myriad Pro"/>
      <family val="2"/>
    </font>
    <font>
      <b/>
      <sz val="11"/>
      <color theme="1"/>
      <name val="Calibri"/>
      <family val="2"/>
      <scheme val="minor"/>
    </font>
    <font>
      <b/>
      <sz val="12"/>
      <color theme="0"/>
      <name val="Myriad Pro"/>
      <family val="2"/>
    </font>
    <font>
      <sz val="8"/>
      <name val="Calibri"/>
      <family val="2"/>
      <scheme val="minor"/>
    </font>
    <font>
      <i/>
      <sz val="8"/>
      <name val="Calibri"/>
      <family val="2"/>
      <scheme val="minor"/>
    </font>
    <font>
      <sz val="9"/>
      <name val="Myriad Pro"/>
    </font>
    <font>
      <sz val="10"/>
      <name val="Myriad Pro"/>
      <family val="2"/>
    </font>
    <font>
      <sz val="10"/>
      <name val="Wingdings"/>
      <charset val="2"/>
    </font>
    <font>
      <sz val="10"/>
      <name val="Myriad Pro"/>
    </font>
    <font>
      <sz val="12"/>
      <name val="Myriad Pro"/>
    </font>
    <font>
      <i/>
      <sz val="12"/>
      <name val="Myriad Pro"/>
    </font>
    <font>
      <sz val="10"/>
      <color theme="0" tint="-0.499984740745262"/>
      <name val="Myriad Pro"/>
    </font>
    <font>
      <sz val="12"/>
      <color theme="0" tint="-0.499984740745262"/>
      <name val="Myriad Pro"/>
    </font>
    <font>
      <sz val="10"/>
      <color theme="0" tint="-0.499984740745262"/>
      <name val="Myriad Pro"/>
      <family val="2"/>
    </font>
    <font>
      <sz val="9"/>
      <color theme="0" tint="-0.499984740745262"/>
      <name val="Myriad Pro"/>
      <family val="2"/>
    </font>
    <font>
      <i/>
      <sz val="12"/>
      <color theme="0" tint="-0.499984740745262"/>
      <name val="Myriad Pro"/>
    </font>
    <font>
      <b/>
      <sz val="10"/>
      <color theme="0" tint="-0.499984740745262"/>
      <name val="Myriad Pro"/>
    </font>
    <font>
      <b/>
      <i/>
      <sz val="10"/>
      <color theme="0" tint="-0.499984740745262"/>
      <name val="Myriad Pro"/>
    </font>
    <font>
      <i/>
      <sz val="10"/>
      <color theme="0" tint="-0.499984740745262"/>
      <name val="Myriad Pro"/>
    </font>
    <font>
      <b/>
      <sz val="9"/>
      <color theme="0" tint="-0.499984740745262"/>
      <name val="Myriad Pro"/>
    </font>
    <font>
      <b/>
      <sz val="24"/>
      <color theme="0"/>
      <name val="Myriad Pro"/>
      <family val="2"/>
    </font>
    <font>
      <sz val="8"/>
      <color theme="0"/>
      <name val="Calibri"/>
      <family val="2"/>
      <scheme val="minor"/>
    </font>
    <font>
      <sz val="16"/>
      <color theme="1"/>
      <name val="Myriad Pro"/>
    </font>
    <font>
      <sz val="9"/>
      <color theme="0" tint="-0.499984740745262"/>
      <name val="Myriad Pro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29486D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57">
    <xf numFmtId="0" fontId="0" fillId="0" borderId="0" xfId="0"/>
    <xf numFmtId="4" fontId="9" fillId="3" borderId="11" xfId="0" applyNumberFormat="1" applyFont="1" applyFill="1" applyBorder="1" applyAlignment="1">
      <alignment horizontal="right" vertical="center" wrapText="1"/>
    </xf>
    <xf numFmtId="0" fontId="8" fillId="3" borderId="6" xfId="0" applyFont="1" applyFill="1" applyBorder="1" applyAlignment="1">
      <alignment horizontal="right" vertical="center" wrapText="1"/>
    </xf>
    <xf numFmtId="0" fontId="8" fillId="3" borderId="13" xfId="0" applyFont="1" applyFill="1" applyBorder="1" applyAlignment="1">
      <alignment horizontal="right" vertical="center" wrapText="1"/>
    </xf>
    <xf numFmtId="0" fontId="6" fillId="4" borderId="6" xfId="0" applyFont="1" applyFill="1" applyBorder="1" applyAlignment="1" applyProtection="1">
      <alignment horizontal="center" vertical="center" wrapText="1"/>
      <protection locked="0"/>
    </xf>
    <xf numFmtId="1" fontId="9" fillId="4" borderId="6" xfId="0" applyNumberFormat="1" applyFont="1" applyFill="1" applyBorder="1" applyAlignment="1" applyProtection="1">
      <alignment horizontal="left" vertical="center" wrapText="1"/>
      <protection locked="0"/>
    </xf>
    <xf numFmtId="4" fontId="9" fillId="3" borderId="29" xfId="0" applyNumberFormat="1" applyFont="1" applyFill="1" applyBorder="1" applyAlignment="1">
      <alignment horizontal="right" vertical="center" wrapText="1"/>
    </xf>
    <xf numFmtId="4" fontId="9" fillId="3" borderId="30" xfId="0" applyNumberFormat="1" applyFont="1" applyFill="1" applyBorder="1" applyAlignment="1">
      <alignment horizontal="right" vertical="center" wrapText="1"/>
    </xf>
    <xf numFmtId="4" fontId="7" fillId="3" borderId="31" xfId="0" applyNumberFormat="1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6" fillId="4" borderId="13" xfId="0" applyFont="1" applyFill="1" applyBorder="1" applyAlignment="1" applyProtection="1">
      <alignment horizontal="center" vertical="center" wrapText="1"/>
      <protection locked="0"/>
    </xf>
    <xf numFmtId="0" fontId="21" fillId="3" borderId="23" xfId="0" applyFont="1" applyFill="1" applyBorder="1" applyAlignment="1">
      <alignment vertical="center" wrapText="1"/>
    </xf>
    <xf numFmtId="0" fontId="3" fillId="3" borderId="10" xfId="0" applyFont="1" applyFill="1" applyBorder="1" applyAlignment="1">
      <alignment vertical="center" wrapText="1"/>
    </xf>
    <xf numFmtId="0" fontId="6" fillId="3" borderId="21" xfId="0" applyFont="1" applyFill="1" applyBorder="1" applyAlignment="1">
      <alignment horizontal="left" vertical="center" wrapText="1"/>
    </xf>
    <xf numFmtId="0" fontId="6" fillId="3" borderId="22" xfId="0" applyFont="1" applyFill="1" applyBorder="1" applyAlignment="1">
      <alignment horizontal="left" vertical="center" wrapText="1"/>
    </xf>
    <xf numFmtId="4" fontId="9" fillId="3" borderId="36" xfId="0" applyNumberFormat="1" applyFont="1" applyFill="1" applyBorder="1" applyAlignment="1">
      <alignment horizontal="right" vertical="center" wrapText="1"/>
    </xf>
    <xf numFmtId="0" fontId="6" fillId="2" borderId="0" xfId="0" applyFont="1" applyFill="1" applyBorder="1" applyAlignment="1" applyProtection="1">
      <alignment horizontal="center" vertical="center" wrapText="1"/>
      <protection locked="0"/>
    </xf>
    <xf numFmtId="0" fontId="6" fillId="2" borderId="0" xfId="0" applyFont="1" applyFill="1" applyBorder="1" applyAlignment="1">
      <alignment horizontal="center" vertical="center" wrapText="1"/>
    </xf>
    <xf numFmtId="4" fontId="9" fillId="2" borderId="0" xfId="0" applyNumberFormat="1" applyFont="1" applyFill="1" applyBorder="1" applyAlignment="1">
      <alignment horizontal="right" vertical="center" wrapText="1"/>
    </xf>
    <xf numFmtId="0" fontId="26" fillId="3" borderId="6" xfId="0" applyFont="1" applyFill="1" applyBorder="1" applyAlignment="1">
      <alignment horizontal="left" vertical="center" wrapText="1"/>
    </xf>
    <xf numFmtId="0" fontId="3" fillId="3" borderId="6" xfId="0" applyFont="1" applyFill="1" applyBorder="1" applyAlignment="1">
      <alignment horizontal="left" vertical="center" wrapText="1"/>
    </xf>
    <xf numFmtId="0" fontId="28" fillId="3" borderId="6" xfId="0" applyFont="1" applyFill="1" applyBorder="1" applyAlignment="1">
      <alignment horizontal="left" vertical="center" wrapText="1"/>
    </xf>
    <xf numFmtId="0" fontId="29" fillId="3" borderId="6" xfId="0" applyFont="1" applyFill="1" applyBorder="1" applyAlignment="1">
      <alignment horizontal="left" vertical="center" wrapText="1"/>
    </xf>
    <xf numFmtId="0" fontId="29" fillId="3" borderId="13" xfId="0" applyFont="1" applyFill="1" applyBorder="1" applyAlignment="1">
      <alignment horizontal="left" vertical="center" wrapText="1"/>
    </xf>
    <xf numFmtId="0" fontId="15" fillId="2" borderId="0" xfId="0" applyFont="1" applyFill="1" applyBorder="1" applyAlignment="1" applyProtection="1"/>
    <xf numFmtId="0" fontId="0" fillId="2" borderId="0" xfId="0" applyFill="1" applyBorder="1" applyAlignment="1" applyProtection="1"/>
    <xf numFmtId="0" fontId="18" fillId="2" borderId="0" xfId="0" applyFont="1" applyFill="1" applyBorder="1" applyAlignment="1"/>
    <xf numFmtId="0" fontId="0" fillId="2" borderId="0" xfId="0" applyFill="1" applyBorder="1" applyAlignment="1"/>
    <xf numFmtId="0" fontId="1" fillId="2" borderId="0" xfId="0" applyFont="1" applyFill="1" applyAlignment="1" applyProtection="1">
      <alignment vertical="top" wrapText="1"/>
    </xf>
    <xf numFmtId="0" fontId="1" fillId="2" borderId="0" xfId="0" applyFont="1" applyFill="1" applyAlignment="1" applyProtection="1">
      <alignment horizontal="center" vertical="center" wrapText="1"/>
    </xf>
    <xf numFmtId="0" fontId="0" fillId="2" borderId="0" xfId="0" applyFill="1" applyAlignment="1" applyProtection="1"/>
    <xf numFmtId="4" fontId="0" fillId="2" borderId="0" xfId="0" applyNumberFormat="1" applyFill="1" applyAlignment="1" applyProtection="1"/>
    <xf numFmtId="0" fontId="34" fillId="2" borderId="0" xfId="0" applyFont="1" applyFill="1" applyAlignment="1" applyProtection="1">
      <protection hidden="1"/>
    </xf>
    <xf numFmtId="0" fontId="22" fillId="2" borderId="0" xfId="0" applyFont="1" applyFill="1" applyAlignment="1" applyProtection="1"/>
    <xf numFmtId="0" fontId="14" fillId="2" borderId="0" xfId="0" applyFont="1" applyFill="1" applyAlignment="1" applyProtection="1"/>
    <xf numFmtId="0" fontId="10" fillId="2" borderId="0" xfId="0" applyFont="1" applyFill="1" applyBorder="1" applyAlignment="1" applyProtection="1">
      <alignment vertical="center" wrapText="1"/>
    </xf>
    <xf numFmtId="4" fontId="0" fillId="2" borderId="0" xfId="0" applyNumberFormat="1" applyFill="1" applyBorder="1" applyAlignment="1" applyProtection="1"/>
    <xf numFmtId="0" fontId="34" fillId="2" borderId="0" xfId="0" applyFont="1" applyFill="1" applyBorder="1" applyAlignment="1" applyProtection="1">
      <protection hidden="1"/>
    </xf>
    <xf numFmtId="0" fontId="22" fillId="2" borderId="0" xfId="0" applyFont="1" applyFill="1" applyBorder="1" applyAlignment="1" applyProtection="1"/>
    <xf numFmtId="0" fontId="14" fillId="2" borderId="0" xfId="0" applyFont="1" applyFill="1" applyBorder="1" applyAlignment="1" applyProtection="1"/>
    <xf numFmtId="0" fontId="22" fillId="2" borderId="0" xfId="0" applyFont="1" applyFill="1" applyAlignment="1"/>
    <xf numFmtId="0" fontId="14" fillId="2" borderId="0" xfId="0" applyFont="1" applyFill="1" applyAlignment="1"/>
    <xf numFmtId="0" fontId="0" fillId="2" borderId="0" xfId="0" applyFill="1" applyAlignment="1"/>
    <xf numFmtId="4" fontId="34" fillId="2" borderId="0" xfId="0" applyNumberFormat="1" applyFont="1" applyFill="1" applyAlignment="1" applyProtection="1">
      <alignment horizontal="center" vertical="center"/>
      <protection hidden="1"/>
    </xf>
    <xf numFmtId="0" fontId="3" fillId="2" borderId="0" xfId="0" applyFont="1" applyFill="1" applyAlignment="1">
      <alignment horizontal="justify" vertical="center"/>
    </xf>
    <xf numFmtId="0" fontId="2" fillId="2" borderId="0" xfId="0" applyFont="1" applyFill="1" applyAlignment="1">
      <alignment vertical="center"/>
    </xf>
    <xf numFmtId="4" fontId="0" fillId="2" borderId="0" xfId="0" applyNumberFormat="1" applyFill="1" applyAlignment="1"/>
    <xf numFmtId="4" fontId="2" fillId="2" borderId="19" xfId="0" applyNumberFormat="1" applyFont="1" applyFill="1" applyBorder="1" applyAlignment="1">
      <alignment horizontal="center" vertical="center"/>
    </xf>
    <xf numFmtId="4" fontId="2" fillId="2" borderId="0" xfId="0" applyNumberFormat="1" applyFont="1" applyFill="1" applyAlignment="1">
      <alignment horizontal="right" vertical="center"/>
    </xf>
    <xf numFmtId="0" fontId="35" fillId="2" borderId="0" xfId="0" applyFont="1" applyFill="1" applyAlignment="1" applyProtection="1">
      <protection hidden="1"/>
    </xf>
    <xf numFmtId="0" fontId="23" fillId="2" borderId="0" xfId="0" applyFont="1" applyFill="1" applyAlignment="1"/>
    <xf numFmtId="0" fontId="19" fillId="2" borderId="0" xfId="0" applyFont="1" applyFill="1" applyAlignment="1"/>
    <xf numFmtId="0" fontId="13" fillId="2" borderId="0" xfId="0" quotePrefix="1" applyFont="1" applyFill="1" applyAlignment="1"/>
    <xf numFmtId="0" fontId="22" fillId="2" borderId="0" xfId="0" quotePrefix="1" applyFont="1" applyFill="1" applyAlignment="1"/>
    <xf numFmtId="0" fontId="25" fillId="3" borderId="32" xfId="0" applyFont="1" applyFill="1" applyBorder="1" applyAlignment="1">
      <alignment vertical="center" wrapText="1"/>
    </xf>
    <xf numFmtId="0" fontId="25" fillId="3" borderId="23" xfId="0" applyFont="1" applyFill="1" applyBorder="1" applyAlignment="1">
      <alignment vertical="center" wrapText="1"/>
    </xf>
    <xf numFmtId="0" fontId="38" fillId="2" borderId="0" xfId="0" applyFont="1" applyFill="1" applyBorder="1" applyAlignment="1" applyProtection="1">
      <alignment horizontal="center" vertical="center" wrapText="1"/>
    </xf>
    <xf numFmtId="0" fontId="42" fillId="3" borderId="10" xfId="0" applyFont="1" applyFill="1" applyBorder="1" applyAlignment="1">
      <alignment vertical="center" wrapText="1"/>
    </xf>
    <xf numFmtId="0" fontId="42" fillId="3" borderId="12" xfId="0" applyFont="1" applyFill="1" applyBorder="1" applyAlignment="1">
      <alignment vertical="center" wrapText="1"/>
    </xf>
    <xf numFmtId="0" fontId="44" fillId="3" borderId="10" xfId="0" applyFont="1" applyFill="1" applyBorder="1" applyAlignment="1">
      <alignment vertical="center" wrapText="1"/>
    </xf>
    <xf numFmtId="0" fontId="44" fillId="3" borderId="10" xfId="0" quotePrefix="1" applyFont="1" applyFill="1" applyBorder="1" applyAlignment="1">
      <alignment vertical="center" wrapText="1"/>
    </xf>
    <xf numFmtId="0" fontId="44" fillId="3" borderId="10" xfId="0" applyFont="1" applyFill="1" applyBorder="1" applyAlignment="1">
      <alignment horizontal="left" vertical="center" wrapText="1"/>
    </xf>
    <xf numFmtId="0" fontId="44" fillId="3" borderId="10" xfId="0" quotePrefix="1" applyFont="1" applyFill="1" applyBorder="1" applyAlignment="1">
      <alignment horizontal="left" vertical="center" wrapText="1"/>
    </xf>
    <xf numFmtId="4" fontId="33" fillId="5" borderId="9" xfId="0" applyNumberFormat="1" applyFont="1" applyFill="1" applyBorder="1" applyAlignment="1">
      <alignment horizontal="left" vertical="center" wrapText="1"/>
    </xf>
    <xf numFmtId="4" fontId="33" fillId="5" borderId="35" xfId="0" applyNumberFormat="1" applyFont="1" applyFill="1" applyBorder="1" applyAlignment="1">
      <alignment horizontal="center" vertical="center" wrapText="1"/>
    </xf>
    <xf numFmtId="0" fontId="6" fillId="4" borderId="41" xfId="0" applyFont="1" applyFill="1" applyBorder="1" applyAlignment="1" applyProtection="1">
      <alignment horizontal="center" vertical="center" wrapText="1"/>
      <protection locked="0"/>
    </xf>
    <xf numFmtId="1" fontId="9" fillId="4" borderId="41" xfId="0" applyNumberFormat="1" applyFont="1" applyFill="1" applyBorder="1" applyAlignment="1" applyProtection="1">
      <alignment horizontal="left" vertical="center" wrapText="1"/>
      <protection locked="0"/>
    </xf>
    <xf numFmtId="0" fontId="37" fillId="3" borderId="41" xfId="0" applyFont="1" applyFill="1" applyBorder="1" applyAlignment="1">
      <alignment horizontal="left" vertical="center" wrapText="1"/>
    </xf>
    <xf numFmtId="4" fontId="9" fillId="3" borderId="42" xfId="0" applyNumberFormat="1" applyFont="1" applyFill="1" applyBorder="1" applyAlignment="1">
      <alignment horizontal="right" vertical="center" wrapText="1"/>
    </xf>
    <xf numFmtId="0" fontId="6" fillId="4" borderId="34" xfId="0" applyFont="1" applyFill="1" applyBorder="1" applyAlignment="1" applyProtection="1">
      <alignment horizontal="center" vertical="center" wrapText="1"/>
      <protection locked="0"/>
    </xf>
    <xf numFmtId="1" fontId="9" fillId="4" borderId="43" xfId="0" applyNumberFormat="1" applyFont="1" applyFill="1" applyBorder="1" applyAlignment="1" applyProtection="1">
      <alignment horizontal="left" vertical="center" wrapText="1"/>
      <protection locked="0"/>
    </xf>
    <xf numFmtId="0" fontId="28" fillId="3" borderId="34" xfId="0" applyFont="1" applyFill="1" applyBorder="1" applyAlignment="1">
      <alignment horizontal="left" vertical="center" wrapText="1"/>
    </xf>
    <xf numFmtId="4" fontId="9" fillId="3" borderId="35" xfId="0" applyNumberFormat="1" applyFont="1" applyFill="1" applyBorder="1" applyAlignment="1">
      <alignment horizontal="right" vertical="center" wrapText="1"/>
    </xf>
    <xf numFmtId="0" fontId="32" fillId="2" borderId="0" xfId="0" applyFont="1" applyFill="1" applyBorder="1" applyAlignment="1"/>
    <xf numFmtId="0" fontId="18" fillId="2" borderId="0" xfId="0" applyFont="1" applyFill="1" applyAlignment="1"/>
    <xf numFmtId="164" fontId="14" fillId="2" borderId="0" xfId="0" applyNumberFormat="1" applyFont="1" applyFill="1" applyAlignment="1"/>
    <xf numFmtId="0" fontId="52" fillId="2" borderId="0" xfId="0" applyFont="1" applyFill="1" applyAlignment="1" applyProtection="1">
      <protection hidden="1"/>
    </xf>
    <xf numFmtId="4" fontId="52" fillId="2" borderId="0" xfId="0" applyNumberFormat="1" applyFont="1" applyFill="1" applyAlignment="1" applyProtection="1">
      <alignment horizontal="center" vertical="center"/>
      <protection hidden="1"/>
    </xf>
    <xf numFmtId="4" fontId="52" fillId="2" borderId="0" xfId="0" applyNumberFormat="1" applyFont="1" applyFill="1" applyBorder="1" applyAlignment="1" applyProtection="1">
      <alignment horizontal="center" vertical="center"/>
      <protection hidden="1"/>
    </xf>
    <xf numFmtId="4" fontId="14" fillId="2" borderId="0" xfId="0" applyNumberFormat="1" applyFont="1" applyFill="1" applyAlignment="1" applyProtection="1">
      <protection hidden="1"/>
    </xf>
    <xf numFmtId="0" fontId="0" fillId="2" borderId="0" xfId="0" applyFont="1" applyFill="1" applyAlignment="1" applyProtection="1"/>
    <xf numFmtId="0" fontId="0" fillId="2" borderId="0" xfId="0" applyFill="1" applyAlignment="1" applyProtection="1">
      <alignment horizontal="left" indent="1"/>
    </xf>
    <xf numFmtId="4" fontId="0" fillId="2" borderId="0" xfId="0" applyNumberFormat="1" applyFill="1" applyAlignment="1" applyProtection="1">
      <alignment horizontal="left" indent="1"/>
    </xf>
    <xf numFmtId="0" fontId="37" fillId="2" borderId="1" xfId="0" applyFont="1" applyFill="1" applyBorder="1" applyAlignment="1" applyProtection="1">
      <alignment horizontal="left" vertical="center" wrapText="1"/>
    </xf>
    <xf numFmtId="0" fontId="38" fillId="2" borderId="1" xfId="0" applyFont="1" applyFill="1" applyBorder="1" applyAlignment="1" applyProtection="1">
      <alignment horizontal="center" vertical="center" wrapText="1"/>
    </xf>
    <xf numFmtId="0" fontId="25" fillId="3" borderId="10" xfId="0" applyFont="1" applyFill="1" applyBorder="1" applyAlignment="1">
      <alignment horizontal="left" vertical="center" wrapText="1"/>
    </xf>
    <xf numFmtId="0" fontId="3" fillId="3" borderId="6" xfId="0" applyFont="1" applyFill="1" applyBorder="1" applyAlignment="1">
      <alignment horizontal="left" vertical="center" wrapText="1"/>
    </xf>
    <xf numFmtId="0" fontId="9" fillId="2" borderId="18" xfId="0" applyFont="1" applyFill="1" applyBorder="1" applyAlignment="1" applyProtection="1">
      <alignment horizontal="left" vertical="top" wrapText="1"/>
      <protection locked="0"/>
    </xf>
    <xf numFmtId="0" fontId="9" fillId="2" borderId="1" xfId="0" applyFont="1" applyFill="1" applyBorder="1" applyAlignment="1" applyProtection="1">
      <alignment horizontal="left" vertical="top" wrapText="1"/>
      <protection locked="0"/>
    </xf>
    <xf numFmtId="0" fontId="9" fillId="2" borderId="1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14" fontId="9" fillId="4" borderId="19" xfId="0" applyNumberFormat="1" applyFont="1" applyFill="1" applyBorder="1" applyAlignment="1" applyProtection="1">
      <alignment horizontal="center" vertical="center"/>
      <protection locked="0"/>
    </xf>
    <xf numFmtId="0" fontId="54" fillId="2" borderId="2" xfId="0" applyFont="1" applyFill="1" applyBorder="1" applyAlignment="1">
      <alignment horizontal="left" wrapText="1"/>
    </xf>
    <xf numFmtId="0" fontId="9" fillId="4" borderId="19" xfId="0" applyFont="1" applyFill="1" applyBorder="1" applyAlignment="1" applyProtection="1">
      <alignment horizontal="center" vertical="center"/>
      <protection locked="0"/>
    </xf>
    <xf numFmtId="0" fontId="11" fillId="2" borderId="28" xfId="0" applyFont="1" applyFill="1" applyBorder="1" applyAlignment="1">
      <alignment horizontal="center" vertical="top"/>
    </xf>
    <xf numFmtId="0" fontId="9" fillId="2" borderId="4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left" vertical="center" wrapText="1"/>
    </xf>
    <xf numFmtId="0" fontId="2" fillId="3" borderId="10" xfId="0" applyFont="1" applyFill="1" applyBorder="1" applyAlignment="1">
      <alignment horizontal="left" vertical="center" wrapText="1"/>
    </xf>
    <xf numFmtId="0" fontId="2" fillId="3" borderId="6" xfId="0" applyFont="1" applyFill="1" applyBorder="1" applyAlignment="1">
      <alignment horizontal="left" vertical="center" wrapText="1"/>
    </xf>
    <xf numFmtId="0" fontId="2" fillId="3" borderId="11" xfId="0" applyFont="1" applyFill="1" applyBorder="1" applyAlignment="1">
      <alignment horizontal="left" vertical="center" wrapText="1"/>
    </xf>
    <xf numFmtId="0" fontId="25" fillId="3" borderId="37" xfId="0" applyFont="1" applyFill="1" applyBorder="1" applyAlignment="1">
      <alignment horizontal="left" vertical="center" wrapText="1"/>
    </xf>
    <xf numFmtId="0" fontId="3" fillId="3" borderId="34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center" vertical="center"/>
    </xf>
    <xf numFmtId="0" fontId="25" fillId="3" borderId="40" xfId="0" applyFont="1" applyFill="1" applyBorder="1" applyAlignment="1">
      <alignment horizontal="left" vertical="center" wrapText="1"/>
    </xf>
    <xf numFmtId="0" fontId="3" fillId="3" borderId="41" xfId="0" applyFont="1" applyFill="1" applyBorder="1" applyAlignment="1">
      <alignment horizontal="left" vertical="center" wrapText="1"/>
    </xf>
    <xf numFmtId="0" fontId="45" fillId="2" borderId="2" xfId="0" applyFont="1" applyFill="1" applyBorder="1" applyAlignment="1">
      <alignment horizontal="left" vertical="center" wrapText="1"/>
    </xf>
    <xf numFmtId="0" fontId="32" fillId="2" borderId="0" xfId="0" applyFont="1" applyFill="1" applyAlignment="1" applyProtection="1">
      <alignment horizontal="left" wrapText="1"/>
    </xf>
    <xf numFmtId="0" fontId="33" fillId="5" borderId="37" xfId="0" applyFont="1" applyFill="1" applyBorder="1" applyAlignment="1">
      <alignment horizontal="center" vertical="center" wrapText="1"/>
    </xf>
    <xf numFmtId="0" fontId="33" fillId="5" borderId="34" xfId="0" applyFont="1" applyFill="1" applyBorder="1" applyAlignment="1">
      <alignment horizontal="center" vertical="center" wrapText="1"/>
    </xf>
    <xf numFmtId="0" fontId="33" fillId="5" borderId="43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left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40" fillId="3" borderId="23" xfId="0" applyFont="1" applyFill="1" applyBorder="1" applyAlignment="1">
      <alignment horizontal="left" vertical="center" wrapText="1"/>
    </xf>
    <xf numFmtId="0" fontId="40" fillId="3" borderId="22" xfId="0" applyFont="1" applyFill="1" applyBorder="1" applyAlignment="1">
      <alignment horizontal="left" vertical="center" wrapText="1"/>
    </xf>
    <xf numFmtId="0" fontId="33" fillId="5" borderId="7" xfId="0" applyFont="1" applyFill="1" applyBorder="1" applyAlignment="1">
      <alignment horizontal="center" vertical="center" wrapText="1"/>
    </xf>
    <xf numFmtId="0" fontId="33" fillId="5" borderId="8" xfId="0" applyFont="1" applyFill="1" applyBorder="1" applyAlignment="1">
      <alignment horizontal="center" vertical="center" wrapText="1"/>
    </xf>
    <xf numFmtId="0" fontId="40" fillId="3" borderId="38" xfId="0" applyFont="1" applyFill="1" applyBorder="1" applyAlignment="1">
      <alignment horizontal="left" vertical="center" wrapText="1"/>
    </xf>
    <xf numFmtId="0" fontId="40" fillId="3" borderId="39" xfId="0" applyFont="1" applyFill="1" applyBorder="1" applyAlignment="1">
      <alignment horizontal="left" vertical="center" wrapText="1"/>
    </xf>
    <xf numFmtId="0" fontId="39" fillId="3" borderId="10" xfId="0" applyFont="1" applyFill="1" applyBorder="1" applyAlignment="1">
      <alignment horizontal="left" vertical="center" wrapText="1"/>
    </xf>
    <xf numFmtId="0" fontId="40" fillId="3" borderId="6" xfId="0" applyFont="1" applyFill="1" applyBorder="1" applyAlignment="1">
      <alignment horizontal="left" vertical="center" wrapText="1"/>
    </xf>
    <xf numFmtId="0" fontId="12" fillId="4" borderId="20" xfId="0" applyFont="1" applyFill="1" applyBorder="1" applyAlignment="1" applyProtection="1">
      <alignment horizontal="left" vertical="center" wrapText="1"/>
      <protection locked="0"/>
    </xf>
    <xf numFmtId="0" fontId="12" fillId="4" borderId="24" xfId="0" applyFont="1" applyFill="1" applyBorder="1" applyAlignment="1" applyProtection="1">
      <alignment horizontal="left" vertical="center" wrapText="1"/>
      <protection locked="0"/>
    </xf>
    <xf numFmtId="0" fontId="4" fillId="3" borderId="18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37" fillId="2" borderId="0" xfId="0" applyFont="1" applyFill="1" applyBorder="1" applyAlignment="1" applyProtection="1">
      <alignment horizontal="right" vertical="center" wrapText="1"/>
    </xf>
    <xf numFmtId="0" fontId="37" fillId="2" borderId="0" xfId="0" applyFont="1" applyFill="1" applyBorder="1" applyAlignment="1" applyProtection="1">
      <alignment horizontal="left" vertical="center" wrapText="1"/>
    </xf>
    <xf numFmtId="0" fontId="37" fillId="2" borderId="1" xfId="0" applyFont="1" applyFill="1" applyBorder="1" applyAlignment="1" applyProtection="1">
      <alignment horizontal="left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2" fillId="3" borderId="33" xfId="0" applyFont="1" applyFill="1" applyBorder="1" applyAlignment="1">
      <alignment horizontal="center" vertical="center" wrapText="1"/>
    </xf>
    <xf numFmtId="4" fontId="33" fillId="5" borderId="9" xfId="0" applyNumberFormat="1" applyFont="1" applyFill="1" applyBorder="1" applyAlignment="1">
      <alignment horizontal="center" vertical="center" wrapText="1"/>
    </xf>
    <xf numFmtId="4" fontId="33" fillId="5" borderId="11" xfId="0" applyNumberFormat="1" applyFont="1" applyFill="1" applyBorder="1" applyAlignment="1">
      <alignment horizontal="center" vertical="center" wrapText="1"/>
    </xf>
    <xf numFmtId="0" fontId="33" fillId="5" borderId="23" xfId="0" applyFont="1" applyFill="1" applyBorder="1" applyAlignment="1">
      <alignment horizontal="center" vertical="center" wrapText="1"/>
    </xf>
    <xf numFmtId="0" fontId="33" fillId="5" borderId="20" xfId="0" applyFont="1" applyFill="1" applyBorder="1" applyAlignment="1">
      <alignment horizontal="center" vertical="center" wrapText="1"/>
    </xf>
    <xf numFmtId="0" fontId="33" fillId="5" borderId="22" xfId="0" applyFont="1" applyFill="1" applyBorder="1" applyAlignment="1">
      <alignment horizontal="center" vertical="center" wrapText="1"/>
    </xf>
    <xf numFmtId="0" fontId="33" fillId="5" borderId="14" xfId="0" applyFont="1" applyFill="1" applyBorder="1" applyAlignment="1">
      <alignment horizontal="center" vertical="center" wrapText="1"/>
    </xf>
    <xf numFmtId="0" fontId="33" fillId="5" borderId="6" xfId="0" applyFont="1" applyFill="1" applyBorder="1" applyAlignment="1">
      <alignment horizontal="center" vertical="center" wrapText="1"/>
    </xf>
    <xf numFmtId="0" fontId="51" fillId="5" borderId="15" xfId="0" applyFont="1" applyFill="1" applyBorder="1" applyAlignment="1" applyProtection="1">
      <alignment horizontal="center" vertical="center"/>
    </xf>
    <xf numFmtId="0" fontId="51" fillId="5" borderId="16" xfId="0" applyFont="1" applyFill="1" applyBorder="1" applyAlignment="1" applyProtection="1">
      <alignment horizontal="center" vertical="center"/>
    </xf>
    <xf numFmtId="0" fontId="51" fillId="5" borderId="17" xfId="0" applyFont="1" applyFill="1" applyBorder="1" applyAlignment="1" applyProtection="1">
      <alignment horizontal="center" vertical="center"/>
    </xf>
    <xf numFmtId="0" fontId="10" fillId="2" borderId="0" xfId="0" applyFont="1" applyFill="1" applyBorder="1" applyAlignment="1" applyProtection="1">
      <alignment horizontal="center"/>
    </xf>
    <xf numFmtId="0" fontId="16" fillId="2" borderId="0" xfId="0" applyFont="1" applyFill="1" applyAlignment="1" applyProtection="1">
      <alignment horizontal="left" vertical="center"/>
    </xf>
    <xf numFmtId="0" fontId="36" fillId="2" borderId="0" xfId="0" applyFont="1" applyFill="1" applyAlignment="1" applyProtection="1">
      <alignment horizontal="left" vertical="center" indent="1"/>
    </xf>
    <xf numFmtId="0" fontId="36" fillId="2" borderId="0" xfId="0" applyFont="1" applyFill="1" applyAlignment="1" applyProtection="1">
      <alignment horizontal="left" inden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53" fillId="4" borderId="19" xfId="0" applyFont="1" applyFill="1" applyBorder="1" applyAlignment="1" applyProtection="1">
      <alignment horizontal="left" vertical="center" wrapText="1"/>
      <protection locked="0"/>
    </xf>
    <xf numFmtId="0" fontId="53" fillId="4" borderId="33" xfId="0" applyFont="1" applyFill="1" applyBorder="1" applyAlignment="1" applyProtection="1">
      <alignment horizontal="left" vertical="center" wrapText="1"/>
      <protection locked="0"/>
    </xf>
    <xf numFmtId="0" fontId="53" fillId="4" borderId="20" xfId="0" applyFont="1" applyFill="1" applyBorder="1" applyAlignment="1" applyProtection="1">
      <alignment horizontal="left" vertical="center" wrapText="1"/>
      <protection locked="0"/>
    </xf>
    <xf numFmtId="0" fontId="53" fillId="4" borderId="24" xfId="0" applyFont="1" applyFill="1" applyBorder="1" applyAlignment="1" applyProtection="1">
      <alignment horizontal="left" vertical="center" wrapText="1"/>
      <protection locked="0"/>
    </xf>
  </cellXfs>
  <cellStyles count="1">
    <cellStyle name="Normal" xfId="0" builtinId="0"/>
  </cellStyles>
  <dxfs count="68">
    <dxf>
      <font>
        <color theme="0" tint="-4.9989318521683403E-2"/>
      </font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color theme="0" tint="-4.9989318521683403E-2"/>
      </font>
    </dxf>
    <dxf>
      <fill>
        <patternFill>
          <bgColor theme="0"/>
        </patternFill>
      </fill>
    </dxf>
    <dxf>
      <font>
        <color theme="0"/>
      </font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ont>
        <color theme="0"/>
      </font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ont>
        <color theme="0"/>
      </font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ont>
        <color theme="0"/>
      </font>
    </dxf>
    <dxf>
      <fill>
        <patternFill>
          <bgColor rgb="FFFFC000"/>
        </patternFill>
      </fill>
    </dxf>
    <dxf>
      <font>
        <color theme="0" tint="-4.9989318521683403E-2"/>
      </font>
    </dxf>
    <dxf>
      <font>
        <color theme="0" tint="-4.9989318521683403E-2"/>
      </font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ill>
        <patternFill>
          <bgColor theme="0"/>
        </patternFill>
      </fill>
    </dxf>
    <dxf>
      <font>
        <color theme="0"/>
      </font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ont>
        <color theme="0"/>
      </font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ill>
        <patternFill>
          <bgColor theme="0"/>
        </patternFill>
      </fill>
    </dxf>
    <dxf>
      <font>
        <color theme="0"/>
      </font>
    </dxf>
    <dxf>
      <fill>
        <patternFill>
          <bgColor theme="0"/>
        </patternFill>
      </fill>
    </dxf>
    <dxf>
      <font>
        <color theme="0"/>
      </font>
    </dxf>
    <dxf>
      <fill>
        <patternFill>
          <bgColor rgb="FFFFC000"/>
        </patternFill>
      </fill>
    </dxf>
  </dxfs>
  <tableStyles count="0" defaultTableStyle="TableStyleMedium2" defaultPivotStyle="PivotStyleLight16"/>
  <colors>
    <mruColors>
      <color rgb="FFFFFFCC"/>
      <color rgb="FF29486D"/>
      <color rgb="FF31568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190499</xdr:colOff>
      <xdr:row>1</xdr:row>
      <xdr:rowOff>9525</xdr:rowOff>
    </xdr:from>
    <xdr:to>
      <xdr:col>1</xdr:col>
      <xdr:colOff>1962150</xdr:colOff>
      <xdr:row>7</xdr:row>
      <xdr:rowOff>47625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43" r="22394"/>
        <a:stretch/>
      </xdr:blipFill>
      <xdr:spPr>
        <a:xfrm>
          <a:off x="761999" y="200025"/>
          <a:ext cx="1771651" cy="11906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2.%20Technique/00.%20LOIS%20et%20REGLEMENTS%20et%20DOCUMENTATIONS/Reglements/Reglement_eau/Formulaires/Formulaire%20enqu&#234;te%20EHm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lcul EHm"/>
      <sheetName val="Feuil1"/>
      <sheetName val="Formulaire enquête EHm"/>
    </sheetNames>
    <definedNames>
      <definedName name="Réinitialisation"/>
    </definedNames>
    <sheetDataSet>
      <sheetData sheetId="0"/>
      <sheetData sheetId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2">
    <pageSetUpPr fitToPage="1"/>
  </sheetPr>
  <dimension ref="A1:O108"/>
  <sheetViews>
    <sheetView tabSelected="1" zoomScaleNormal="100" workbookViewId="0">
      <selection activeCell="C18" sqref="C18:G18"/>
    </sheetView>
  </sheetViews>
  <sheetFormatPr defaultColWidth="11.44140625" defaultRowHeight="14.4"/>
  <cols>
    <col min="1" max="1" width="8.5546875" style="27" customWidth="1"/>
    <col min="2" max="2" width="45.109375" style="42" customWidth="1"/>
    <col min="3" max="3" width="18" style="42" customWidth="1"/>
    <col min="4" max="4" width="12" style="42" customWidth="1"/>
    <col min="5" max="5" width="12.6640625" style="42" customWidth="1"/>
    <col min="6" max="6" width="17.5546875" style="42" customWidth="1"/>
    <col min="7" max="7" width="15.109375" style="46" customWidth="1"/>
    <col min="8" max="8" width="6.6640625" style="32" customWidth="1"/>
    <col min="9" max="9" width="2.5546875" style="40" customWidth="1"/>
    <col min="10" max="15" width="11.44140625" style="41"/>
    <col min="16" max="16384" width="11.44140625" style="42"/>
  </cols>
  <sheetData>
    <row r="1" spans="1:15" s="30" customFormat="1">
      <c r="A1" s="24" t="s">
        <v>20</v>
      </c>
      <c r="B1" s="28"/>
      <c r="C1" s="29"/>
      <c r="G1" s="31"/>
      <c r="H1" s="32"/>
      <c r="I1" s="33"/>
      <c r="J1" s="34"/>
      <c r="K1" s="34"/>
      <c r="L1" s="34"/>
      <c r="M1" s="34"/>
      <c r="N1" s="34"/>
      <c r="O1" s="34"/>
    </row>
    <row r="2" spans="1:15" s="30" customFormat="1">
      <c r="A2" s="24" t="s">
        <v>8</v>
      </c>
      <c r="G2" s="31"/>
      <c r="H2" s="32"/>
      <c r="I2" s="33"/>
      <c r="J2" s="34"/>
      <c r="K2" s="34"/>
      <c r="L2" s="34"/>
      <c r="M2" s="34"/>
      <c r="N2" s="34"/>
      <c r="O2" s="34"/>
    </row>
    <row r="3" spans="1:15" s="30" customFormat="1">
      <c r="A3" s="25"/>
      <c r="F3" s="108" t="s">
        <v>105</v>
      </c>
      <c r="G3" s="108"/>
      <c r="H3" s="32"/>
      <c r="I3" s="33"/>
      <c r="J3" s="34"/>
      <c r="K3" s="34"/>
      <c r="L3" s="34"/>
      <c r="M3" s="34"/>
      <c r="N3" s="34"/>
      <c r="O3" s="34"/>
    </row>
    <row r="4" spans="1:15" s="30" customFormat="1">
      <c r="A4" s="25"/>
      <c r="F4" s="108"/>
      <c r="G4" s="108"/>
      <c r="H4" s="32"/>
      <c r="I4" s="33"/>
      <c r="J4" s="34"/>
      <c r="K4" s="34"/>
      <c r="L4" s="34"/>
      <c r="M4" s="34"/>
      <c r="N4" s="34"/>
      <c r="O4" s="34"/>
    </row>
    <row r="5" spans="1:15" s="30" customFormat="1">
      <c r="A5" s="25"/>
      <c r="F5" s="80" t="s">
        <v>103</v>
      </c>
      <c r="H5" s="32"/>
      <c r="I5" s="33"/>
      <c r="J5" s="34"/>
      <c r="K5" s="34"/>
      <c r="L5" s="34"/>
      <c r="M5" s="34"/>
      <c r="N5" s="34"/>
      <c r="O5" s="34"/>
    </row>
    <row r="6" spans="1:15" s="30" customFormat="1">
      <c r="A6" s="25"/>
      <c r="F6" s="80" t="s">
        <v>104</v>
      </c>
      <c r="H6" s="32"/>
      <c r="I6" s="33"/>
      <c r="J6" s="34"/>
      <c r="K6" s="34"/>
      <c r="L6" s="34"/>
      <c r="M6" s="34"/>
      <c r="N6" s="34"/>
      <c r="O6" s="34"/>
    </row>
    <row r="7" spans="1:15" s="30" customFormat="1" ht="15" thickBot="1">
      <c r="A7" s="25"/>
      <c r="G7" s="31"/>
      <c r="H7" s="32"/>
      <c r="I7" s="33"/>
      <c r="J7" s="34"/>
      <c r="K7" s="34"/>
      <c r="L7" s="34"/>
      <c r="M7" s="34"/>
      <c r="N7" s="34"/>
      <c r="O7" s="34"/>
    </row>
    <row r="8" spans="1:15" s="30" customFormat="1" ht="34.5" customHeight="1" thickBot="1">
      <c r="A8" s="25"/>
      <c r="B8" s="143" t="s">
        <v>0</v>
      </c>
      <c r="C8" s="144"/>
      <c r="D8" s="144"/>
      <c r="E8" s="144"/>
      <c r="F8" s="144"/>
      <c r="G8" s="145"/>
      <c r="H8" s="32"/>
      <c r="I8" s="33"/>
      <c r="J8" s="34"/>
      <c r="K8" s="34"/>
      <c r="L8" s="34"/>
      <c r="M8" s="34"/>
      <c r="N8" s="34"/>
      <c r="O8" s="34"/>
    </row>
    <row r="9" spans="1:15" s="30" customFormat="1" ht="4.5" customHeight="1">
      <c r="A9" s="25"/>
      <c r="G9" s="31"/>
      <c r="H9" s="32"/>
      <c r="I9" s="33"/>
      <c r="J9" s="34"/>
      <c r="K9" s="34"/>
      <c r="L9" s="34"/>
      <c r="M9" s="34"/>
      <c r="N9" s="34"/>
      <c r="O9" s="34"/>
    </row>
    <row r="10" spans="1:15" s="25" customFormat="1" ht="4.5" customHeight="1">
      <c r="B10" s="35"/>
      <c r="C10" s="146"/>
      <c r="D10" s="146"/>
      <c r="E10" s="146"/>
      <c r="F10" s="146"/>
      <c r="G10" s="36"/>
      <c r="H10" s="37"/>
      <c r="I10" s="38"/>
      <c r="J10" s="39"/>
      <c r="K10" s="39"/>
      <c r="L10" s="39"/>
      <c r="M10" s="39"/>
      <c r="N10" s="39"/>
      <c r="O10" s="39"/>
    </row>
    <row r="11" spans="1:15" s="25" customFormat="1" ht="4.5" customHeight="1">
      <c r="B11" s="35"/>
      <c r="C11" s="146"/>
      <c r="D11" s="146"/>
      <c r="E11" s="146"/>
      <c r="F11" s="146"/>
      <c r="G11" s="36"/>
      <c r="H11" s="37"/>
      <c r="I11" s="38"/>
      <c r="J11" s="39"/>
      <c r="K11" s="39"/>
      <c r="L11" s="39"/>
      <c r="M11" s="39"/>
      <c r="N11" s="39"/>
      <c r="O11" s="39"/>
    </row>
    <row r="12" spans="1:15" s="30" customFormat="1" ht="4.5" customHeight="1">
      <c r="A12" s="25"/>
      <c r="G12" s="31"/>
      <c r="H12" s="32"/>
      <c r="I12" s="33"/>
      <c r="J12" s="34"/>
      <c r="K12" s="34"/>
      <c r="L12" s="34"/>
      <c r="M12" s="34"/>
      <c r="N12" s="34"/>
      <c r="O12" s="34"/>
    </row>
    <row r="13" spans="1:15" s="30" customFormat="1" ht="4.5" customHeight="1">
      <c r="A13" s="25"/>
      <c r="B13" s="147"/>
      <c r="C13" s="147"/>
      <c r="D13" s="147"/>
      <c r="E13" s="147"/>
      <c r="F13" s="147"/>
      <c r="G13" s="147"/>
      <c r="H13" s="32"/>
      <c r="I13" s="33"/>
      <c r="J13" s="34"/>
      <c r="K13" s="34"/>
      <c r="L13" s="34"/>
      <c r="M13" s="34"/>
      <c r="N13" s="34"/>
      <c r="O13" s="34"/>
    </row>
    <row r="14" spans="1:15" s="30" customFormat="1">
      <c r="A14" s="25"/>
      <c r="B14" s="148" t="s">
        <v>106</v>
      </c>
      <c r="C14" s="148"/>
      <c r="D14" s="148"/>
      <c r="E14" s="148"/>
      <c r="F14" s="148"/>
      <c r="G14" s="148"/>
      <c r="H14" s="32"/>
      <c r="I14" s="33"/>
      <c r="J14" s="34"/>
      <c r="K14" s="34"/>
      <c r="L14" s="34"/>
      <c r="M14" s="34"/>
      <c r="N14" s="34"/>
      <c r="O14" s="34"/>
    </row>
    <row r="15" spans="1:15" s="30" customFormat="1">
      <c r="A15" s="25"/>
      <c r="B15" s="149" t="s">
        <v>107</v>
      </c>
      <c r="C15" s="149"/>
      <c r="D15" s="149"/>
      <c r="E15" s="149"/>
      <c r="F15" s="149"/>
      <c r="G15" s="149"/>
      <c r="H15" s="32"/>
      <c r="I15" s="33"/>
      <c r="J15" s="34"/>
      <c r="K15" s="34"/>
      <c r="L15" s="34"/>
      <c r="M15" s="34"/>
      <c r="N15" s="34"/>
      <c r="O15" s="34"/>
    </row>
    <row r="16" spans="1:15" s="30" customFormat="1" ht="15" thickBot="1">
      <c r="A16" s="25"/>
      <c r="B16" s="81"/>
      <c r="C16" s="81"/>
      <c r="D16" s="81"/>
      <c r="E16" s="81"/>
      <c r="F16" s="81"/>
      <c r="G16" s="82"/>
      <c r="H16" s="32"/>
      <c r="I16" s="33"/>
      <c r="J16" s="34"/>
      <c r="K16" s="34"/>
      <c r="L16" s="34"/>
      <c r="M16" s="34"/>
      <c r="N16" s="34"/>
      <c r="O16" s="34"/>
    </row>
    <row r="17" spans="1:15" ht="21.75" customHeight="1">
      <c r="B17" s="150" t="s">
        <v>99</v>
      </c>
      <c r="C17" s="151"/>
      <c r="D17" s="151"/>
      <c r="E17" s="151"/>
      <c r="F17" s="151"/>
      <c r="G17" s="152"/>
    </row>
    <row r="18" spans="1:15" s="74" customFormat="1" ht="21.75" customHeight="1">
      <c r="A18" s="26"/>
      <c r="B18" s="54" t="s">
        <v>84</v>
      </c>
      <c r="C18" s="153"/>
      <c r="D18" s="153"/>
      <c r="E18" s="153"/>
      <c r="F18" s="153"/>
      <c r="G18" s="154"/>
      <c r="H18" s="49"/>
      <c r="I18" s="50"/>
      <c r="J18" s="51"/>
      <c r="K18" s="51"/>
      <c r="L18" s="51"/>
      <c r="M18" s="51"/>
      <c r="N18" s="51"/>
      <c r="O18" s="51"/>
    </row>
    <row r="19" spans="1:15" ht="21.75" customHeight="1">
      <c r="B19" s="55" t="s">
        <v>111</v>
      </c>
      <c r="C19" s="155"/>
      <c r="D19" s="155"/>
      <c r="E19" s="155"/>
      <c r="F19" s="155"/>
      <c r="G19" s="156"/>
    </row>
    <row r="20" spans="1:15" s="74" customFormat="1" ht="21.75" customHeight="1">
      <c r="A20" s="26"/>
      <c r="B20" s="54" t="s">
        <v>36</v>
      </c>
      <c r="C20" s="155"/>
      <c r="D20" s="155"/>
      <c r="E20" s="155"/>
      <c r="F20" s="155"/>
      <c r="G20" s="156"/>
      <c r="H20" s="49"/>
      <c r="I20" s="50"/>
      <c r="J20" s="51"/>
      <c r="K20" s="51"/>
      <c r="L20" s="51"/>
      <c r="M20" s="51"/>
      <c r="N20" s="51"/>
      <c r="O20" s="51"/>
    </row>
    <row r="21" spans="1:15" s="74" customFormat="1" ht="21.75" customHeight="1">
      <c r="A21" s="26"/>
      <c r="B21" s="54" t="s">
        <v>41</v>
      </c>
      <c r="C21" s="155"/>
      <c r="D21" s="155"/>
      <c r="E21" s="155"/>
      <c r="F21" s="155"/>
      <c r="G21" s="156"/>
      <c r="H21" s="49"/>
      <c r="I21" s="50"/>
      <c r="J21" s="51"/>
      <c r="K21" s="51"/>
      <c r="L21" s="51"/>
      <c r="M21" s="51"/>
      <c r="N21" s="51"/>
      <c r="O21" s="51"/>
    </row>
    <row r="22" spans="1:15" ht="21.75" customHeight="1">
      <c r="B22" s="55" t="s">
        <v>65</v>
      </c>
      <c r="C22" s="126"/>
      <c r="D22" s="126"/>
      <c r="E22" s="126"/>
      <c r="F22" s="126"/>
      <c r="G22" s="127"/>
    </row>
    <row r="23" spans="1:15" ht="21.75" customHeight="1">
      <c r="B23" s="55" t="s">
        <v>3</v>
      </c>
      <c r="C23" s="126"/>
      <c r="D23" s="126"/>
      <c r="E23" s="126"/>
      <c r="F23" s="126"/>
      <c r="G23" s="127"/>
    </row>
    <row r="24" spans="1:15" ht="21.75" customHeight="1">
      <c r="B24" s="133" t="s">
        <v>100</v>
      </c>
      <c r="C24" s="134"/>
      <c r="D24" s="134"/>
      <c r="E24" s="134"/>
      <c r="F24" s="134"/>
      <c r="G24" s="135"/>
    </row>
    <row r="25" spans="1:15" ht="21.75" customHeight="1">
      <c r="B25" s="11" t="s">
        <v>1</v>
      </c>
      <c r="C25" s="126"/>
      <c r="D25" s="126"/>
      <c r="E25" s="126"/>
      <c r="F25" s="126"/>
      <c r="G25" s="127"/>
    </row>
    <row r="26" spans="1:15" ht="21.75" customHeight="1">
      <c r="B26" s="11" t="s">
        <v>2</v>
      </c>
      <c r="C26" s="126"/>
      <c r="D26" s="126"/>
      <c r="E26" s="126"/>
      <c r="F26" s="126"/>
      <c r="G26" s="127"/>
    </row>
    <row r="27" spans="1:15" ht="21.75" customHeight="1">
      <c r="B27" s="133" t="s">
        <v>101</v>
      </c>
      <c r="C27" s="134"/>
      <c r="D27" s="134"/>
      <c r="E27" s="134"/>
      <c r="F27" s="134"/>
      <c r="G27" s="135"/>
    </row>
    <row r="28" spans="1:15" ht="21.75" customHeight="1">
      <c r="B28" s="11" t="s">
        <v>1</v>
      </c>
      <c r="C28" s="126"/>
      <c r="D28" s="126"/>
      <c r="E28" s="126"/>
      <c r="F28" s="126"/>
      <c r="G28" s="127"/>
    </row>
    <row r="29" spans="1:15" ht="21.75" customHeight="1">
      <c r="B29" s="11" t="s">
        <v>2</v>
      </c>
      <c r="C29" s="126"/>
      <c r="D29" s="126"/>
      <c r="E29" s="126"/>
      <c r="F29" s="126"/>
      <c r="G29" s="127"/>
    </row>
    <row r="30" spans="1:15" ht="36" customHeight="1" thickBot="1">
      <c r="B30" s="128" t="s">
        <v>4</v>
      </c>
      <c r="C30" s="129"/>
      <c r="D30" s="6">
        <f>G98</f>
        <v>0</v>
      </c>
      <c r="E30" s="7"/>
      <c r="F30" s="7"/>
      <c r="G30" s="8" t="s">
        <v>5</v>
      </c>
    </row>
    <row r="31" spans="1:15">
      <c r="B31" s="130" t="s">
        <v>34</v>
      </c>
      <c r="C31" s="130"/>
      <c r="D31" s="56" t="s">
        <v>20</v>
      </c>
      <c r="E31" s="131" t="s">
        <v>38</v>
      </c>
      <c r="F31" s="131"/>
      <c r="G31" s="131"/>
    </row>
    <row r="32" spans="1:15" ht="15" thickBot="1">
      <c r="B32" s="83"/>
      <c r="C32" s="83"/>
      <c r="D32" s="84" t="s">
        <v>8</v>
      </c>
      <c r="E32" s="132" t="s">
        <v>39</v>
      </c>
      <c r="F32" s="132"/>
      <c r="G32" s="132"/>
    </row>
    <row r="33" spans="1:12" ht="30" customHeight="1">
      <c r="B33" s="109" t="s">
        <v>108</v>
      </c>
      <c r="C33" s="110"/>
      <c r="D33" s="110"/>
      <c r="E33" s="111"/>
      <c r="F33" s="110"/>
      <c r="G33" s="64" t="s">
        <v>6</v>
      </c>
      <c r="H33" s="77"/>
    </row>
    <row r="34" spans="1:12" s="41" customFormat="1" ht="33" customHeight="1">
      <c r="A34" s="27"/>
      <c r="B34" s="112" t="s">
        <v>112</v>
      </c>
      <c r="C34" s="113"/>
      <c r="D34" s="4" t="s">
        <v>8</v>
      </c>
      <c r="E34" s="5"/>
      <c r="F34" s="22" t="s">
        <v>110</v>
      </c>
      <c r="G34" s="1">
        <f t="shared" ref="G34" si="0">E34*H34</f>
        <v>0</v>
      </c>
      <c r="H34" s="77">
        <v>2.5</v>
      </c>
      <c r="I34" s="40"/>
    </row>
    <row r="35" spans="1:12" s="41" customFormat="1" ht="33" customHeight="1" thickBot="1">
      <c r="A35" s="27"/>
      <c r="B35" s="112" t="s">
        <v>113</v>
      </c>
      <c r="C35" s="113"/>
      <c r="D35" s="4" t="s">
        <v>8</v>
      </c>
      <c r="E35" s="5"/>
      <c r="F35" s="22" t="s">
        <v>109</v>
      </c>
      <c r="G35" s="1">
        <f t="shared" ref="G35" si="1">E35*H35</f>
        <v>0</v>
      </c>
      <c r="H35" s="77">
        <v>1</v>
      </c>
      <c r="I35" s="40"/>
    </row>
    <row r="36" spans="1:12" ht="30" customHeight="1">
      <c r="B36" s="120" t="s">
        <v>30</v>
      </c>
      <c r="C36" s="121"/>
      <c r="D36" s="121"/>
      <c r="E36" s="121"/>
      <c r="F36" s="121"/>
      <c r="G36" s="136" t="s">
        <v>6</v>
      </c>
      <c r="H36" s="76"/>
    </row>
    <row r="37" spans="1:12" ht="15.6">
      <c r="B37" s="138"/>
      <c r="C37" s="139"/>
      <c r="D37" s="140"/>
      <c r="E37" s="141" t="s">
        <v>7</v>
      </c>
      <c r="F37" s="142"/>
      <c r="G37" s="137"/>
      <c r="H37" s="76"/>
      <c r="L37" s="34"/>
    </row>
    <row r="38" spans="1:12" ht="33" customHeight="1">
      <c r="B38" s="124" t="s">
        <v>66</v>
      </c>
      <c r="C38" s="125"/>
      <c r="D38" s="4" t="s">
        <v>8</v>
      </c>
      <c r="E38" s="5"/>
      <c r="F38" s="19" t="s">
        <v>21</v>
      </c>
      <c r="G38" s="1">
        <f>E38*H38</f>
        <v>0</v>
      </c>
      <c r="H38" s="77">
        <v>2.5</v>
      </c>
    </row>
    <row r="39" spans="1:12" ht="33" customHeight="1">
      <c r="B39" s="118" t="s">
        <v>67</v>
      </c>
      <c r="C39" s="119"/>
      <c r="D39" s="4" t="s">
        <v>8</v>
      </c>
      <c r="E39" s="5"/>
      <c r="F39" s="19" t="s">
        <v>21</v>
      </c>
      <c r="G39" s="1">
        <f t="shared" ref="G39:G45" si="2">E39*H39</f>
        <v>0</v>
      </c>
      <c r="H39" s="77">
        <v>2</v>
      </c>
    </row>
    <row r="40" spans="1:12" ht="33" customHeight="1">
      <c r="B40" s="118" t="s">
        <v>68</v>
      </c>
      <c r="C40" s="119"/>
      <c r="D40" s="4" t="s">
        <v>8</v>
      </c>
      <c r="E40" s="5"/>
      <c r="F40" s="19" t="s">
        <v>35</v>
      </c>
      <c r="G40" s="1">
        <f t="shared" si="2"/>
        <v>0</v>
      </c>
      <c r="H40" s="77">
        <v>0.2</v>
      </c>
    </row>
    <row r="41" spans="1:12" ht="33" customHeight="1">
      <c r="B41" s="118" t="s">
        <v>69</v>
      </c>
      <c r="C41" s="119"/>
      <c r="D41" s="4" t="s">
        <v>8</v>
      </c>
      <c r="E41" s="5"/>
      <c r="F41" s="19" t="s">
        <v>22</v>
      </c>
      <c r="G41" s="1">
        <f t="shared" si="2"/>
        <v>0</v>
      </c>
      <c r="H41" s="77">
        <v>0.1</v>
      </c>
    </row>
    <row r="42" spans="1:12" ht="33" customHeight="1">
      <c r="B42" s="118" t="s">
        <v>70</v>
      </c>
      <c r="C42" s="119"/>
      <c r="D42" s="4" t="s">
        <v>8</v>
      </c>
      <c r="E42" s="5"/>
      <c r="F42" s="19" t="s">
        <v>22</v>
      </c>
      <c r="G42" s="1">
        <f t="shared" si="2"/>
        <v>0</v>
      </c>
      <c r="H42" s="77">
        <v>0.6</v>
      </c>
    </row>
    <row r="43" spans="1:12" ht="33" customHeight="1">
      <c r="B43" s="118" t="s">
        <v>71</v>
      </c>
      <c r="C43" s="119"/>
      <c r="D43" s="4" t="s">
        <v>8</v>
      </c>
      <c r="E43" s="5"/>
      <c r="F43" s="19" t="s">
        <v>23</v>
      </c>
      <c r="G43" s="1">
        <f t="shared" si="2"/>
        <v>0</v>
      </c>
      <c r="H43" s="77">
        <v>0.2</v>
      </c>
    </row>
    <row r="44" spans="1:12" ht="33" customHeight="1">
      <c r="B44" s="118" t="s">
        <v>72</v>
      </c>
      <c r="C44" s="119"/>
      <c r="D44" s="4" t="s">
        <v>8</v>
      </c>
      <c r="E44" s="5"/>
      <c r="F44" s="19" t="s">
        <v>24</v>
      </c>
      <c r="G44" s="1">
        <f t="shared" si="2"/>
        <v>0</v>
      </c>
      <c r="H44" s="77">
        <v>0.3</v>
      </c>
    </row>
    <row r="45" spans="1:12" ht="33" customHeight="1">
      <c r="B45" s="118" t="s">
        <v>73</v>
      </c>
      <c r="C45" s="119"/>
      <c r="D45" s="4" t="s">
        <v>8</v>
      </c>
      <c r="E45" s="5"/>
      <c r="F45" s="19" t="s">
        <v>24</v>
      </c>
      <c r="G45" s="1">
        <f t="shared" si="2"/>
        <v>0</v>
      </c>
      <c r="H45" s="77">
        <v>0.1</v>
      </c>
    </row>
    <row r="46" spans="1:12" ht="33" customHeight="1">
      <c r="B46" s="118" t="s">
        <v>86</v>
      </c>
      <c r="C46" s="119"/>
      <c r="D46" s="4" t="s">
        <v>8</v>
      </c>
      <c r="E46" s="5"/>
      <c r="F46" s="19" t="s">
        <v>87</v>
      </c>
      <c r="G46" s="1">
        <f>(ROUNDUP((E46/100),0)*H46)</f>
        <v>0</v>
      </c>
      <c r="H46" s="77">
        <v>5</v>
      </c>
    </row>
    <row r="47" spans="1:12" ht="33" customHeight="1">
      <c r="B47" s="118" t="s">
        <v>74</v>
      </c>
      <c r="C47" s="119"/>
      <c r="D47" s="4" t="s">
        <v>8</v>
      </c>
      <c r="E47" s="5"/>
      <c r="F47" s="19" t="s">
        <v>42</v>
      </c>
      <c r="G47" s="1">
        <f>(ROUNDUP((E47/100),0)*H47)</f>
        <v>0</v>
      </c>
      <c r="H47" s="77">
        <v>3</v>
      </c>
    </row>
    <row r="48" spans="1:12" ht="33" customHeight="1">
      <c r="B48" s="118" t="s">
        <v>75</v>
      </c>
      <c r="C48" s="119"/>
      <c r="D48" s="4" t="s">
        <v>8</v>
      </c>
      <c r="E48" s="5"/>
      <c r="F48" s="19" t="s">
        <v>42</v>
      </c>
      <c r="G48" s="1">
        <f>(ROUNDUP((E48/100),0)*H48)</f>
        <v>0</v>
      </c>
      <c r="H48" s="77">
        <v>3</v>
      </c>
    </row>
    <row r="49" spans="1:11" ht="33" customHeight="1" thickBot="1">
      <c r="B49" s="122" t="s">
        <v>76</v>
      </c>
      <c r="C49" s="123"/>
      <c r="D49" s="10" t="s">
        <v>8</v>
      </c>
      <c r="E49" s="114" t="str">
        <f>IF(D49="x","è","")</f>
        <v/>
      </c>
      <c r="F49" s="114"/>
      <c r="G49" s="15">
        <f>IF(D49="x",H49,0)</f>
        <v>0</v>
      </c>
      <c r="H49" s="77">
        <v>2</v>
      </c>
    </row>
    <row r="50" spans="1:11" ht="33" customHeight="1">
      <c r="B50" s="9"/>
      <c r="C50" s="9"/>
      <c r="D50" s="16"/>
      <c r="E50" s="17"/>
      <c r="F50" s="17"/>
      <c r="G50" s="18"/>
      <c r="H50" s="77"/>
    </row>
    <row r="51" spans="1:11" ht="30" customHeight="1">
      <c r="B51" s="109" t="s">
        <v>29</v>
      </c>
      <c r="C51" s="110"/>
      <c r="D51" s="110"/>
      <c r="E51" s="111"/>
      <c r="F51" s="110"/>
      <c r="G51" s="64" t="s">
        <v>6</v>
      </c>
      <c r="H51" s="77"/>
    </row>
    <row r="52" spans="1:11" s="41" customFormat="1" ht="33" customHeight="1">
      <c r="A52" s="27"/>
      <c r="B52" s="112" t="s">
        <v>77</v>
      </c>
      <c r="C52" s="113"/>
      <c r="D52" s="4" t="s">
        <v>8</v>
      </c>
      <c r="E52" s="5"/>
      <c r="F52" s="22" t="s">
        <v>21</v>
      </c>
      <c r="G52" s="1">
        <f t="shared" ref="G52" si="3">E52*H52</f>
        <v>0</v>
      </c>
      <c r="H52" s="77">
        <v>0.6</v>
      </c>
      <c r="I52" s="40"/>
    </row>
    <row r="53" spans="1:11" s="41" customFormat="1" ht="33" customHeight="1">
      <c r="A53" s="27"/>
      <c r="B53" s="115" t="s">
        <v>78</v>
      </c>
      <c r="C53" s="86"/>
      <c r="D53" s="4" t="s">
        <v>8</v>
      </c>
      <c r="E53" s="116" t="str">
        <f>IF(D53="x","è","")</f>
        <v/>
      </c>
      <c r="F53" s="117"/>
      <c r="G53" s="1">
        <f>IF(D53="x",H53,0)</f>
        <v>0</v>
      </c>
      <c r="H53" s="77">
        <v>4</v>
      </c>
      <c r="I53" s="40"/>
    </row>
    <row r="54" spans="1:11" s="41" customFormat="1" ht="33" customHeight="1">
      <c r="A54" s="27"/>
      <c r="B54" s="115" t="s">
        <v>79</v>
      </c>
      <c r="C54" s="86"/>
      <c r="D54" s="4" t="s">
        <v>8</v>
      </c>
      <c r="E54" s="5"/>
      <c r="F54" s="22" t="s">
        <v>25</v>
      </c>
      <c r="G54" s="1">
        <f>E54*H54</f>
        <v>0</v>
      </c>
      <c r="H54" s="77">
        <v>0.5</v>
      </c>
      <c r="I54" s="40"/>
      <c r="J54" s="52"/>
    </row>
    <row r="55" spans="1:11" s="41" customFormat="1" ht="33" customHeight="1">
      <c r="A55" s="27"/>
      <c r="B55" s="12" t="s">
        <v>80</v>
      </c>
      <c r="C55" s="2" t="s">
        <v>9</v>
      </c>
      <c r="D55" s="4" t="s">
        <v>8</v>
      </c>
      <c r="E55" s="117" t="str">
        <f>IF(D55="x","è","")</f>
        <v/>
      </c>
      <c r="F55" s="117"/>
      <c r="G55" s="1">
        <f>IF(D55="x",H55,0)</f>
        <v>0</v>
      </c>
      <c r="H55" s="77">
        <v>5</v>
      </c>
      <c r="I55" s="40"/>
    </row>
    <row r="56" spans="1:11" s="41" customFormat="1" ht="33" customHeight="1">
      <c r="A56" s="27"/>
      <c r="B56" s="57" t="s">
        <v>43</v>
      </c>
      <c r="C56" s="2" t="s">
        <v>10</v>
      </c>
      <c r="D56" s="4" t="s">
        <v>8</v>
      </c>
      <c r="E56" s="116" t="str">
        <f>IF(D56="x","è","")</f>
        <v/>
      </c>
      <c r="F56" s="117"/>
      <c r="G56" s="1">
        <f>IF(D56="x",H56,0)</f>
        <v>0</v>
      </c>
      <c r="H56" s="77">
        <v>10</v>
      </c>
      <c r="I56" s="40"/>
    </row>
    <row r="57" spans="1:11" s="41" customFormat="1" ht="33" customHeight="1">
      <c r="A57" s="27"/>
      <c r="B57" s="57" t="s">
        <v>44</v>
      </c>
      <c r="C57" s="2" t="s">
        <v>11</v>
      </c>
      <c r="D57" s="4" t="s">
        <v>8</v>
      </c>
      <c r="E57" s="5"/>
      <c r="F57" s="22" t="s">
        <v>23</v>
      </c>
      <c r="G57" s="1">
        <f t="shared" ref="G57" si="4">E57*H57</f>
        <v>0</v>
      </c>
      <c r="H57" s="77">
        <v>0.3</v>
      </c>
      <c r="I57" s="40"/>
    </row>
    <row r="58" spans="1:11" s="41" customFormat="1" ht="33" customHeight="1">
      <c r="A58" s="27"/>
      <c r="B58" s="12" t="s">
        <v>81</v>
      </c>
      <c r="C58" s="2" t="s">
        <v>9</v>
      </c>
      <c r="D58" s="4" t="s">
        <v>8</v>
      </c>
      <c r="E58" s="117" t="str">
        <f>IF(D58="x","è","")</f>
        <v/>
      </c>
      <c r="F58" s="117"/>
      <c r="G58" s="1">
        <f>IF(D58="x",H58,0)</f>
        <v>0</v>
      </c>
      <c r="H58" s="77">
        <v>4</v>
      </c>
      <c r="I58" s="40"/>
    </row>
    <row r="59" spans="1:11" s="41" customFormat="1" ht="33" customHeight="1">
      <c r="A59" s="27"/>
      <c r="B59" s="57" t="s">
        <v>45</v>
      </c>
      <c r="C59" s="2" t="s">
        <v>10</v>
      </c>
      <c r="D59" s="4" t="s">
        <v>8</v>
      </c>
      <c r="E59" s="116"/>
      <c r="F59" s="117"/>
      <c r="G59" s="1">
        <f>IF(D59="x",H59,0)</f>
        <v>0</v>
      </c>
      <c r="H59" s="77">
        <v>7</v>
      </c>
      <c r="I59" s="40"/>
    </row>
    <row r="60" spans="1:11" s="41" customFormat="1" ht="33" customHeight="1" thickBot="1">
      <c r="A60" s="27"/>
      <c r="B60" s="58" t="s">
        <v>46</v>
      </c>
      <c r="C60" s="3" t="s">
        <v>11</v>
      </c>
      <c r="D60" s="4" t="s">
        <v>8</v>
      </c>
      <c r="E60" s="5"/>
      <c r="F60" s="23" t="s">
        <v>23</v>
      </c>
      <c r="G60" s="1">
        <f t="shared" ref="G60" si="5">E60*H60</f>
        <v>0</v>
      </c>
      <c r="H60" s="77">
        <v>0.2</v>
      </c>
      <c r="I60" s="40"/>
    </row>
    <row r="61" spans="1:11" s="41" customFormat="1" ht="30" customHeight="1">
      <c r="A61" s="27"/>
      <c r="B61" s="120" t="s">
        <v>28</v>
      </c>
      <c r="C61" s="121"/>
      <c r="D61" s="121"/>
      <c r="E61" s="121"/>
      <c r="F61" s="121"/>
      <c r="G61" s="63" t="s">
        <v>6</v>
      </c>
      <c r="H61" s="77"/>
      <c r="I61" s="40"/>
    </row>
    <row r="62" spans="1:11" s="41" customFormat="1" ht="48" customHeight="1">
      <c r="A62" s="27"/>
      <c r="B62" s="85" t="s">
        <v>90</v>
      </c>
      <c r="C62" s="86"/>
      <c r="D62" s="4" t="s">
        <v>8</v>
      </c>
      <c r="E62" s="5"/>
      <c r="F62" s="22" t="s">
        <v>64</v>
      </c>
      <c r="G62" s="1">
        <f>(ROUNDUP((E62/150),0)*H62)</f>
        <v>0</v>
      </c>
      <c r="H62" s="78">
        <v>1</v>
      </c>
      <c r="I62" s="40"/>
      <c r="K62" s="75"/>
    </row>
    <row r="63" spans="1:11" s="41" customFormat="1" ht="33" customHeight="1">
      <c r="A63" s="27"/>
      <c r="B63" s="59" t="s">
        <v>47</v>
      </c>
      <c r="C63" s="20" t="s">
        <v>12</v>
      </c>
      <c r="D63" s="4" t="s">
        <v>8</v>
      </c>
      <c r="E63" s="98" t="str">
        <f>IF(D63="x","è","")</f>
        <v/>
      </c>
      <c r="F63" s="98"/>
      <c r="G63" s="1">
        <f>IF(D64="x",0,IF(D63="x",H63,0))</f>
        <v>0</v>
      </c>
      <c r="H63" s="78">
        <v>1</v>
      </c>
      <c r="I63" s="40">
        <v>1</v>
      </c>
    </row>
    <row r="64" spans="1:11" s="41" customFormat="1" ht="33" customHeight="1">
      <c r="A64" s="27"/>
      <c r="B64" s="60" t="s">
        <v>48</v>
      </c>
      <c r="C64" s="20" t="s">
        <v>13</v>
      </c>
      <c r="D64" s="4" t="s">
        <v>8</v>
      </c>
      <c r="E64" s="5"/>
      <c r="F64" s="22" t="s">
        <v>26</v>
      </c>
      <c r="G64" s="1">
        <f>IF(D64="x",IF(E64="",H63*I63,H63+(ROUNDUP(((E64-10)/5),0)*H64)),0)</f>
        <v>0</v>
      </c>
      <c r="H64" s="78">
        <v>0.5</v>
      </c>
      <c r="I64" s="40"/>
    </row>
    <row r="65" spans="1:9" s="41" customFormat="1" ht="16.5" customHeight="1">
      <c r="A65" s="27"/>
      <c r="B65" s="99" t="s">
        <v>88</v>
      </c>
      <c r="C65" s="100"/>
      <c r="D65" s="100"/>
      <c r="E65" s="100"/>
      <c r="F65" s="100"/>
      <c r="G65" s="101"/>
      <c r="H65" s="77"/>
      <c r="I65" s="40"/>
    </row>
    <row r="66" spans="1:9" s="41" customFormat="1" ht="33" customHeight="1">
      <c r="A66" s="27"/>
      <c r="B66" s="61" t="s">
        <v>49</v>
      </c>
      <c r="C66" s="20" t="s">
        <v>12</v>
      </c>
      <c r="D66" s="4" t="s">
        <v>8</v>
      </c>
      <c r="E66" s="98" t="str">
        <f>IF(D66="x","è","")</f>
        <v/>
      </c>
      <c r="F66" s="98"/>
      <c r="G66" s="1">
        <f>IF(D67="x",0,IF(D66="x",H66,0))</f>
        <v>0</v>
      </c>
      <c r="H66" s="77">
        <v>2.5</v>
      </c>
      <c r="I66" s="40">
        <v>1</v>
      </c>
    </row>
    <row r="67" spans="1:9" s="41" customFormat="1" ht="33" customHeight="1">
      <c r="A67" s="27"/>
      <c r="B67" s="62" t="s">
        <v>50</v>
      </c>
      <c r="C67" s="20" t="s">
        <v>13</v>
      </c>
      <c r="D67" s="4" t="s">
        <v>8</v>
      </c>
      <c r="E67" s="5"/>
      <c r="F67" s="22" t="s">
        <v>26</v>
      </c>
      <c r="G67" s="1">
        <f>IF(D67="x",IF(E67="",H66*I66,H66+(ROUNDUP(((E67-10)/5),0)*H67)),0)</f>
        <v>0</v>
      </c>
      <c r="H67" s="77">
        <v>1.5</v>
      </c>
      <c r="I67" s="40"/>
    </row>
    <row r="68" spans="1:9" s="41" customFormat="1" ht="16.5" customHeight="1">
      <c r="A68" s="27"/>
      <c r="B68" s="99" t="s">
        <v>82</v>
      </c>
      <c r="C68" s="100"/>
      <c r="D68" s="100"/>
      <c r="E68" s="100"/>
      <c r="F68" s="100"/>
      <c r="G68" s="101"/>
      <c r="H68" s="77"/>
      <c r="I68" s="40"/>
    </row>
    <row r="69" spans="1:9" s="41" customFormat="1" ht="33" customHeight="1">
      <c r="A69" s="27"/>
      <c r="B69" s="61" t="s">
        <v>51</v>
      </c>
      <c r="C69" s="20" t="s">
        <v>12</v>
      </c>
      <c r="D69" s="4" t="s">
        <v>8</v>
      </c>
      <c r="E69" s="13" t="str">
        <f>IF(D69="x","è","")</f>
        <v/>
      </c>
      <c r="F69" s="14"/>
      <c r="G69" s="1">
        <f>IF(D70="x",0,IF(D69="x",H69,0))</f>
        <v>0</v>
      </c>
      <c r="H69" s="77">
        <v>10</v>
      </c>
      <c r="I69" s="40">
        <v>1</v>
      </c>
    </row>
    <row r="70" spans="1:9" s="41" customFormat="1" ht="33" customHeight="1">
      <c r="A70" s="27"/>
      <c r="B70" s="62" t="s">
        <v>52</v>
      </c>
      <c r="C70" s="20" t="s">
        <v>13</v>
      </c>
      <c r="D70" s="4" t="s">
        <v>8</v>
      </c>
      <c r="E70" s="5"/>
      <c r="F70" s="22" t="s">
        <v>26</v>
      </c>
      <c r="G70" s="1">
        <f>IF(D70="x",IF(E70="",H69*I69,H69+(ROUNDUP(((E70-10)/5),0)*H70)),0)</f>
        <v>0</v>
      </c>
      <c r="H70" s="78">
        <v>6.5</v>
      </c>
      <c r="I70" s="40"/>
    </row>
    <row r="71" spans="1:9" s="41" customFormat="1" ht="15.6">
      <c r="A71" s="27"/>
      <c r="B71" s="99" t="s">
        <v>14</v>
      </c>
      <c r="C71" s="100"/>
      <c r="D71" s="100"/>
      <c r="E71" s="100"/>
      <c r="F71" s="100"/>
      <c r="G71" s="101"/>
      <c r="H71" s="77"/>
      <c r="I71" s="40"/>
    </row>
    <row r="72" spans="1:9" s="41" customFormat="1" ht="33" customHeight="1">
      <c r="A72" s="27"/>
      <c r="B72" s="61" t="s">
        <v>53</v>
      </c>
      <c r="C72" s="20" t="s">
        <v>12</v>
      </c>
      <c r="D72" s="4" t="s">
        <v>8</v>
      </c>
      <c r="E72" s="98" t="str">
        <f>IF(D72="x","è","")</f>
        <v/>
      </c>
      <c r="F72" s="98"/>
      <c r="G72" s="1">
        <f>IF(D73="x",0,IF(D72="x",H72,0))</f>
        <v>0</v>
      </c>
      <c r="H72" s="78">
        <v>6</v>
      </c>
      <c r="I72" s="40">
        <v>1</v>
      </c>
    </row>
    <row r="73" spans="1:9" s="41" customFormat="1" ht="33" customHeight="1">
      <c r="A73" s="27"/>
      <c r="B73" s="62" t="s">
        <v>54</v>
      </c>
      <c r="C73" s="20" t="s">
        <v>13</v>
      </c>
      <c r="D73" s="4" t="s">
        <v>8</v>
      </c>
      <c r="E73" s="5"/>
      <c r="F73" s="22" t="s">
        <v>26</v>
      </c>
      <c r="G73" s="1">
        <f>IF(D73="x",IF(E73="",H72*I72,H72+(ROUNDUP(((E73-10)/5),0)*H73)),0)</f>
        <v>0</v>
      </c>
      <c r="H73" s="78">
        <v>4</v>
      </c>
      <c r="I73" s="40"/>
    </row>
    <row r="74" spans="1:9" s="41" customFormat="1" ht="15.6">
      <c r="A74" s="27"/>
      <c r="B74" s="99" t="s">
        <v>15</v>
      </c>
      <c r="C74" s="100"/>
      <c r="D74" s="100"/>
      <c r="E74" s="100"/>
      <c r="F74" s="100"/>
      <c r="G74" s="101"/>
      <c r="H74" s="77"/>
      <c r="I74" s="40"/>
    </row>
    <row r="75" spans="1:9" s="41" customFormat="1" ht="33" customHeight="1">
      <c r="A75" s="27"/>
      <c r="B75" s="61" t="s">
        <v>55</v>
      </c>
      <c r="C75" s="20" t="s">
        <v>12</v>
      </c>
      <c r="D75" s="4" t="s">
        <v>8</v>
      </c>
      <c r="E75" s="98" t="str">
        <f>IF(D75="x","è","")</f>
        <v/>
      </c>
      <c r="F75" s="98"/>
      <c r="G75" s="1">
        <f>IF(D76="x",0,IF(D75="x",H75,0))</f>
        <v>0</v>
      </c>
      <c r="H75" s="78">
        <v>30</v>
      </c>
      <c r="I75" s="40">
        <v>1</v>
      </c>
    </row>
    <row r="76" spans="1:9" s="41" customFormat="1" ht="33" customHeight="1">
      <c r="A76" s="27"/>
      <c r="B76" s="62" t="s">
        <v>56</v>
      </c>
      <c r="C76" s="20" t="s">
        <v>13</v>
      </c>
      <c r="D76" s="4" t="s">
        <v>8</v>
      </c>
      <c r="E76" s="5"/>
      <c r="F76" s="22" t="s">
        <v>26</v>
      </c>
      <c r="G76" s="1">
        <f>IF(D76="x",IF(E76="",H75*I75,H75+(ROUNDUP(((E76-10)/5),0)*H76)),0)</f>
        <v>0</v>
      </c>
      <c r="H76" s="78">
        <v>20</v>
      </c>
      <c r="I76" s="40"/>
    </row>
    <row r="77" spans="1:9" s="41" customFormat="1" ht="16.5" customHeight="1">
      <c r="A77" s="27"/>
      <c r="B77" s="99" t="s">
        <v>89</v>
      </c>
      <c r="C77" s="100"/>
      <c r="D77" s="100"/>
      <c r="E77" s="100"/>
      <c r="F77" s="100"/>
      <c r="G77" s="101"/>
      <c r="H77" s="77"/>
      <c r="I77" s="40"/>
    </row>
    <row r="78" spans="1:9" s="41" customFormat="1" ht="33" customHeight="1">
      <c r="A78" s="27"/>
      <c r="B78" s="61" t="s">
        <v>57</v>
      </c>
      <c r="C78" s="20" t="s">
        <v>12</v>
      </c>
      <c r="D78" s="4" t="s">
        <v>8</v>
      </c>
      <c r="E78" s="98" t="str">
        <f>IF(D78="x","è","")</f>
        <v/>
      </c>
      <c r="F78" s="98"/>
      <c r="G78" s="1">
        <f>IF(D79="x",0,IF(D78="x",H78,0))</f>
        <v>0</v>
      </c>
      <c r="H78" s="78">
        <v>3.5</v>
      </c>
      <c r="I78" s="40">
        <v>1</v>
      </c>
    </row>
    <row r="79" spans="1:9" s="41" customFormat="1" ht="33" customHeight="1">
      <c r="A79" s="27"/>
      <c r="B79" s="62" t="s">
        <v>58</v>
      </c>
      <c r="C79" s="20" t="s">
        <v>13</v>
      </c>
      <c r="D79" s="4" t="s">
        <v>8</v>
      </c>
      <c r="E79" s="5"/>
      <c r="F79" s="22" t="s">
        <v>26</v>
      </c>
      <c r="G79" s="1">
        <f>IF(D79="x",IF(E79="",H78*I78,H78+(ROUNDUP(((E79-10)/5),0)*H79)),0)</f>
        <v>0</v>
      </c>
      <c r="H79" s="78">
        <v>2.5</v>
      </c>
      <c r="I79" s="40"/>
    </row>
    <row r="80" spans="1:9" s="41" customFormat="1" ht="16.5" customHeight="1">
      <c r="A80" s="27"/>
      <c r="B80" s="99" t="s">
        <v>16</v>
      </c>
      <c r="C80" s="100"/>
      <c r="D80" s="100"/>
      <c r="E80" s="100"/>
      <c r="F80" s="100"/>
      <c r="G80" s="101"/>
      <c r="H80" s="77"/>
      <c r="I80" s="40"/>
    </row>
    <row r="81" spans="1:9" s="41" customFormat="1" ht="33" customHeight="1">
      <c r="A81" s="27"/>
      <c r="B81" s="61" t="s">
        <v>59</v>
      </c>
      <c r="C81" s="20" t="s">
        <v>12</v>
      </c>
      <c r="D81" s="4" t="s">
        <v>8</v>
      </c>
      <c r="E81" s="98" t="str">
        <f>IF(D81="x","è","")</f>
        <v/>
      </c>
      <c r="F81" s="98"/>
      <c r="G81" s="1">
        <f>IF(D82="x",0,IF(D81="x",H81,0))</f>
        <v>0</v>
      </c>
      <c r="H81" s="77">
        <v>15</v>
      </c>
      <c r="I81" s="40">
        <v>1</v>
      </c>
    </row>
    <row r="82" spans="1:9" s="41" customFormat="1" ht="33" customHeight="1">
      <c r="A82" s="27"/>
      <c r="B82" s="62" t="s">
        <v>60</v>
      </c>
      <c r="C82" s="20" t="s">
        <v>13</v>
      </c>
      <c r="D82" s="4" t="s">
        <v>8</v>
      </c>
      <c r="E82" s="5"/>
      <c r="F82" s="21" t="s">
        <v>26</v>
      </c>
      <c r="G82" s="1">
        <f>IF(D82="x",IF(E82="",H81*I81,H81+(ROUNDUP(((E82-10)/5),0)*H82)),0)</f>
        <v>0</v>
      </c>
      <c r="H82" s="77">
        <v>10</v>
      </c>
      <c r="I82" s="40"/>
    </row>
    <row r="83" spans="1:9" s="41" customFormat="1" ht="16.5" customHeight="1">
      <c r="A83" s="27"/>
      <c r="B83" s="99" t="s">
        <v>17</v>
      </c>
      <c r="C83" s="100"/>
      <c r="D83" s="100"/>
      <c r="E83" s="100"/>
      <c r="F83" s="100"/>
      <c r="G83" s="101"/>
      <c r="H83" s="77"/>
      <c r="I83" s="40"/>
    </row>
    <row r="84" spans="1:9" ht="33" customHeight="1">
      <c r="B84" s="61" t="s">
        <v>61</v>
      </c>
      <c r="C84" s="20" t="s">
        <v>12</v>
      </c>
      <c r="D84" s="4" t="s">
        <v>8</v>
      </c>
      <c r="E84" s="98" t="str">
        <f>IF(D84="x","è","")</f>
        <v/>
      </c>
      <c r="F84" s="98"/>
      <c r="G84" s="1">
        <f>IF(D85="x",0,IF(D84="x",H84,0))</f>
        <v>0</v>
      </c>
      <c r="H84" s="77">
        <v>5.5</v>
      </c>
      <c r="I84" s="40">
        <v>1</v>
      </c>
    </row>
    <row r="85" spans="1:9" ht="33" customHeight="1">
      <c r="B85" s="62" t="s">
        <v>62</v>
      </c>
      <c r="C85" s="20" t="s">
        <v>13</v>
      </c>
      <c r="D85" s="4" t="s">
        <v>8</v>
      </c>
      <c r="E85" s="5"/>
      <c r="F85" s="21" t="s">
        <v>26</v>
      </c>
      <c r="G85" s="1">
        <f>IF(D85="x",IF(E85="",H84*I84,H84+(ROUNDUP(((E85-10)/5),0)*H85)),0)</f>
        <v>0</v>
      </c>
      <c r="H85" s="77">
        <v>3.5</v>
      </c>
    </row>
    <row r="86" spans="1:9" ht="15.6">
      <c r="B86" s="99" t="s">
        <v>85</v>
      </c>
      <c r="C86" s="100"/>
      <c r="D86" s="100"/>
      <c r="E86" s="100"/>
      <c r="F86" s="100"/>
      <c r="G86" s="101"/>
      <c r="H86" s="77"/>
    </row>
    <row r="87" spans="1:9" ht="33" customHeight="1">
      <c r="B87" s="61" t="s">
        <v>57</v>
      </c>
      <c r="C87" s="20" t="s">
        <v>12</v>
      </c>
      <c r="D87" s="4" t="s">
        <v>8</v>
      </c>
      <c r="E87" s="98" t="str">
        <f>IF(D87="x","è","")</f>
        <v/>
      </c>
      <c r="F87" s="98"/>
      <c r="G87" s="1">
        <f>IF(D88="x",0,IF(D87="x",H87,0))</f>
        <v>0</v>
      </c>
      <c r="H87" s="77">
        <v>3.5</v>
      </c>
      <c r="I87" s="40">
        <v>1</v>
      </c>
    </row>
    <row r="88" spans="1:9" ht="33" customHeight="1">
      <c r="B88" s="62" t="s">
        <v>58</v>
      </c>
      <c r="C88" s="20" t="s">
        <v>13</v>
      </c>
      <c r="D88" s="4" t="s">
        <v>8</v>
      </c>
      <c r="E88" s="5"/>
      <c r="F88" s="21" t="s">
        <v>26</v>
      </c>
      <c r="G88" s="1">
        <f>IF(D88="x",IF(E88="",H87*I87,H87+(ROUNDUP(((E88-10)/5),0)*H88)),0)</f>
        <v>0</v>
      </c>
      <c r="H88" s="77">
        <v>2.5</v>
      </c>
      <c r="I88" s="53"/>
    </row>
    <row r="89" spans="1:9" ht="33" customHeight="1">
      <c r="B89" s="102" t="s">
        <v>91</v>
      </c>
      <c r="C89" s="103"/>
      <c r="D89" s="69" t="s">
        <v>8</v>
      </c>
      <c r="E89" s="70"/>
      <c r="F89" s="71" t="s">
        <v>63</v>
      </c>
      <c r="G89" s="72">
        <f>(ROUNDUP((E89/100),0)*H89)</f>
        <v>0</v>
      </c>
      <c r="H89" s="77">
        <v>5</v>
      </c>
      <c r="I89" s="53"/>
    </row>
    <row r="90" spans="1:9" ht="33" customHeight="1">
      <c r="B90" s="85" t="s">
        <v>92</v>
      </c>
      <c r="C90" s="86"/>
      <c r="D90" s="4" t="s">
        <v>8</v>
      </c>
      <c r="E90" s="5"/>
      <c r="F90" s="21" t="s">
        <v>37</v>
      </c>
      <c r="G90" s="1">
        <f>(ROUNDUP((E90/100),0)*H90)</f>
        <v>0</v>
      </c>
      <c r="H90" s="77">
        <v>20</v>
      </c>
      <c r="I90" s="53"/>
    </row>
    <row r="91" spans="1:9" ht="33" customHeight="1">
      <c r="A91" s="73"/>
      <c r="B91" s="85" t="s">
        <v>93</v>
      </c>
      <c r="C91" s="86"/>
      <c r="D91" s="4" t="s">
        <v>8</v>
      </c>
      <c r="E91" s="98" t="str">
        <f>IF(D91="x","è","")</f>
        <v/>
      </c>
      <c r="F91" s="98"/>
      <c r="G91" s="1">
        <f>IF(D91="x",H91,0)</f>
        <v>0</v>
      </c>
      <c r="H91" s="77">
        <v>10</v>
      </c>
    </row>
    <row r="92" spans="1:9" ht="33" customHeight="1">
      <c r="B92" s="85" t="s">
        <v>96</v>
      </c>
      <c r="C92" s="86"/>
      <c r="D92" s="4" t="s">
        <v>8</v>
      </c>
      <c r="E92" s="98"/>
      <c r="F92" s="98"/>
      <c r="G92" s="1">
        <f>IF(D92="x",H92,0)</f>
        <v>0</v>
      </c>
      <c r="H92" s="77">
        <v>3.5</v>
      </c>
    </row>
    <row r="93" spans="1:9" ht="33" customHeight="1">
      <c r="B93" s="85" t="s">
        <v>94</v>
      </c>
      <c r="C93" s="86"/>
      <c r="D93" s="4" t="s">
        <v>8</v>
      </c>
      <c r="E93" s="98" t="str">
        <f>IF(D93="x","è","")</f>
        <v/>
      </c>
      <c r="F93" s="98"/>
      <c r="G93" s="1">
        <f>IF(D93="x",H93,0)</f>
        <v>0</v>
      </c>
      <c r="H93" s="77">
        <v>15</v>
      </c>
    </row>
    <row r="94" spans="1:9" ht="33" customHeight="1">
      <c r="B94" s="85" t="s">
        <v>97</v>
      </c>
      <c r="C94" s="86"/>
      <c r="D94" s="4" t="s">
        <v>8</v>
      </c>
      <c r="E94" s="98"/>
      <c r="F94" s="98"/>
      <c r="G94" s="1">
        <f>IF(D94="x",H94,0)</f>
        <v>0</v>
      </c>
      <c r="H94" s="77">
        <v>1</v>
      </c>
    </row>
    <row r="95" spans="1:9" ht="33" customHeight="1">
      <c r="B95" s="85" t="s">
        <v>98</v>
      </c>
      <c r="C95" s="86"/>
      <c r="D95" s="4" t="s">
        <v>8</v>
      </c>
      <c r="E95" s="98" t="str">
        <f>IF(D95="x","è","")</f>
        <v/>
      </c>
      <c r="F95" s="98"/>
      <c r="G95" s="1">
        <f>IF(D95="x",H95,0)</f>
        <v>0</v>
      </c>
      <c r="H95" s="77">
        <v>1</v>
      </c>
    </row>
    <row r="96" spans="1:9" ht="49.5" customHeight="1" thickBot="1">
      <c r="B96" s="105" t="s">
        <v>95</v>
      </c>
      <c r="C96" s="106"/>
      <c r="D96" s="65" t="s">
        <v>8</v>
      </c>
      <c r="E96" s="66"/>
      <c r="F96" s="67" t="s">
        <v>83</v>
      </c>
      <c r="G96" s="68">
        <f>(ROUNDUP((E96/1000),0)*H96)</f>
        <v>0</v>
      </c>
      <c r="H96" s="77">
        <v>0.5</v>
      </c>
    </row>
    <row r="97" spans="2:9" ht="48.75" customHeight="1">
      <c r="B97" s="107" t="s">
        <v>40</v>
      </c>
      <c r="C97" s="107"/>
      <c r="D97" s="107"/>
      <c r="E97" s="107"/>
      <c r="F97" s="107"/>
      <c r="G97" s="107"/>
      <c r="H97" s="43"/>
      <c r="I97" s="53"/>
    </row>
    <row r="98" spans="2:9" ht="19.5" customHeight="1">
      <c r="B98" s="44"/>
      <c r="G98" s="79">
        <f>SUM(G34:G96)</f>
        <v>0</v>
      </c>
    </row>
    <row r="99" spans="2:9" ht="19.5" customHeight="1">
      <c r="B99" s="104" t="s">
        <v>18</v>
      </c>
      <c r="C99" s="104"/>
      <c r="D99" s="104"/>
      <c r="E99" s="104"/>
      <c r="F99" s="104"/>
      <c r="G99" s="104"/>
    </row>
    <row r="100" spans="2:9" ht="19.5" customHeight="1">
      <c r="B100" s="45"/>
    </row>
    <row r="101" spans="2:9" ht="20.25" customHeight="1">
      <c r="B101" s="93"/>
      <c r="C101" s="93"/>
      <c r="D101" s="47" t="s">
        <v>31</v>
      </c>
      <c r="E101" s="91"/>
      <c r="F101" s="91"/>
      <c r="G101" s="48"/>
    </row>
    <row r="102" spans="2:9" ht="20.25" customHeight="1" thickBot="1">
      <c r="B102" s="94" t="s">
        <v>32</v>
      </c>
      <c r="C102" s="94"/>
      <c r="E102" s="94" t="s">
        <v>33</v>
      </c>
      <c r="F102" s="94"/>
    </row>
    <row r="103" spans="2:9" ht="37.5" customHeight="1">
      <c r="B103" s="95" t="s">
        <v>27</v>
      </c>
      <c r="C103" s="96"/>
      <c r="D103" s="96"/>
      <c r="E103" s="96"/>
      <c r="F103" s="96" t="s">
        <v>19</v>
      </c>
      <c r="G103" s="97"/>
    </row>
    <row r="104" spans="2:9" ht="73.5" customHeight="1" thickBot="1">
      <c r="B104" s="87"/>
      <c r="C104" s="88"/>
      <c r="D104" s="88"/>
      <c r="E104" s="88"/>
      <c r="F104" s="89"/>
      <c r="G104" s="90"/>
    </row>
    <row r="105" spans="2:9" ht="66" customHeight="1">
      <c r="B105" s="92" t="s">
        <v>102</v>
      </c>
      <c r="C105" s="92"/>
      <c r="D105" s="92"/>
      <c r="E105" s="92"/>
      <c r="F105" s="92"/>
      <c r="G105" s="92"/>
    </row>
    <row r="107" spans="2:9" ht="39" customHeight="1"/>
    <row r="108" spans="2:9" ht="18" customHeight="1"/>
  </sheetData>
  <sheetProtection algorithmName="SHA-512" hashValue="ijKlO43FcvPnCAatDKpx9A4egIywcp4BhY4oUPy18/t1uhqTsinNi3Kj11GrnX1RimCdfpSSyn/Wafm+lVzdcA==" saltValue="JifKX2XiK1OLfp3BRiqiwQ==" spinCount="100000" sheet="1" selectLockedCells="1"/>
  <mergeCells count="95">
    <mergeCell ref="B15:G15"/>
    <mergeCell ref="C22:G22"/>
    <mergeCell ref="B17:G17"/>
    <mergeCell ref="C18:G18"/>
    <mergeCell ref="C20:G20"/>
    <mergeCell ref="C21:G21"/>
    <mergeCell ref="C19:G19"/>
    <mergeCell ref="B8:G8"/>
    <mergeCell ref="C10:F10"/>
    <mergeCell ref="C11:F11"/>
    <mergeCell ref="B13:G13"/>
    <mergeCell ref="B14:G14"/>
    <mergeCell ref="B36:F36"/>
    <mergeCell ref="G36:G37"/>
    <mergeCell ref="B37:D37"/>
    <mergeCell ref="E37:F37"/>
    <mergeCell ref="C25:G25"/>
    <mergeCell ref="C26:G26"/>
    <mergeCell ref="B27:G27"/>
    <mergeCell ref="C28:G28"/>
    <mergeCell ref="C29:G29"/>
    <mergeCell ref="C23:G23"/>
    <mergeCell ref="B30:C30"/>
    <mergeCell ref="B31:C31"/>
    <mergeCell ref="E31:G31"/>
    <mergeCell ref="E32:G32"/>
    <mergeCell ref="B24:G24"/>
    <mergeCell ref="B48:C48"/>
    <mergeCell ref="B49:C49"/>
    <mergeCell ref="B38:C38"/>
    <mergeCell ref="B39:C39"/>
    <mergeCell ref="B40:C40"/>
    <mergeCell ref="B41:C41"/>
    <mergeCell ref="B42:C42"/>
    <mergeCell ref="B43:C43"/>
    <mergeCell ref="E81:F81"/>
    <mergeCell ref="E72:F72"/>
    <mergeCell ref="E55:F55"/>
    <mergeCell ref="E56:F56"/>
    <mergeCell ref="E58:F58"/>
    <mergeCell ref="E59:F59"/>
    <mergeCell ref="B61:F61"/>
    <mergeCell ref="B62:C62"/>
    <mergeCell ref="E63:F63"/>
    <mergeCell ref="B65:G65"/>
    <mergeCell ref="E66:F66"/>
    <mergeCell ref="B68:G68"/>
    <mergeCell ref="B71:G71"/>
    <mergeCell ref="B74:G74"/>
    <mergeCell ref="E75:F75"/>
    <mergeCell ref="B77:G77"/>
    <mergeCell ref="E78:F78"/>
    <mergeCell ref="B80:G80"/>
    <mergeCell ref="F3:G4"/>
    <mergeCell ref="B33:F33"/>
    <mergeCell ref="B35:C35"/>
    <mergeCell ref="B34:C34"/>
    <mergeCell ref="E49:F49"/>
    <mergeCell ref="B51:F51"/>
    <mergeCell ref="B52:C52"/>
    <mergeCell ref="B53:C53"/>
    <mergeCell ref="E53:F53"/>
    <mergeCell ref="B54:C54"/>
    <mergeCell ref="B44:C44"/>
    <mergeCell ref="B45:C45"/>
    <mergeCell ref="B46:C46"/>
    <mergeCell ref="B47:C47"/>
    <mergeCell ref="B99:G99"/>
    <mergeCell ref="B94:C94"/>
    <mergeCell ref="E94:F94"/>
    <mergeCell ref="B95:C95"/>
    <mergeCell ref="E95:F95"/>
    <mergeCell ref="B96:C96"/>
    <mergeCell ref="B97:G97"/>
    <mergeCell ref="B83:G83"/>
    <mergeCell ref="E84:F84"/>
    <mergeCell ref="B86:G86"/>
    <mergeCell ref="E87:F87"/>
    <mergeCell ref="B89:C89"/>
    <mergeCell ref="B90:C90"/>
    <mergeCell ref="B104:E104"/>
    <mergeCell ref="F104:G104"/>
    <mergeCell ref="E101:F101"/>
    <mergeCell ref="B105:G105"/>
    <mergeCell ref="B101:C101"/>
    <mergeCell ref="B102:C102"/>
    <mergeCell ref="E102:F102"/>
    <mergeCell ref="B103:E103"/>
    <mergeCell ref="F103:G103"/>
    <mergeCell ref="B91:C91"/>
    <mergeCell ref="E91:F91"/>
    <mergeCell ref="B92:C92"/>
    <mergeCell ref="E92:F92"/>
    <mergeCell ref="B93:C93"/>
    <mergeCell ref="E93:F93"/>
  </mergeCells>
  <conditionalFormatting sqref="D1:D2 D12:D16 D98:D100 D51 D36 D61 D68 D71 D74 D77 D80 D83 D86 D102:D104 D38 D65 D9 D28:D29 D106:D1048576 D7 G5:G6 D22:D23 D19:D20">
    <cfRule type="cellIs" dxfId="67" priority="75" operator="equal">
      <formula>"X"</formula>
    </cfRule>
  </conditionalFormatting>
  <conditionalFormatting sqref="G1:G2 G36 G51 G61 G68 G71 G86 G74 G77 G80 G83 G98:G104 G65 G9:G16 G28:G30 G106:G1048576 G7 G22:G23 G19:G20">
    <cfRule type="cellIs" dxfId="66" priority="73" operator="equal">
      <formula>0</formula>
    </cfRule>
    <cfRule type="cellIs" dxfId="65" priority="74" operator="equal">
      <formula>0</formula>
    </cfRule>
  </conditionalFormatting>
  <conditionalFormatting sqref="D101">
    <cfRule type="cellIs" dxfId="64" priority="71" operator="equal">
      <formula>0</formula>
    </cfRule>
    <cfRule type="cellIs" dxfId="63" priority="72" operator="equal">
      <formula>0</formula>
    </cfRule>
  </conditionalFormatting>
  <conditionalFormatting sqref="G38">
    <cfRule type="cellIs" dxfId="62" priority="70" operator="equal">
      <formula>0</formula>
    </cfRule>
  </conditionalFormatting>
  <conditionalFormatting sqref="G39:G45 G47:G50">
    <cfRule type="cellIs" dxfId="61" priority="69" operator="equal">
      <formula>0</formula>
    </cfRule>
  </conditionalFormatting>
  <conditionalFormatting sqref="G52:G60">
    <cfRule type="cellIs" dxfId="60" priority="68" operator="equal">
      <formula>0</formula>
    </cfRule>
  </conditionalFormatting>
  <conditionalFormatting sqref="G62">
    <cfRule type="cellIs" dxfId="59" priority="67" operator="equal">
      <formula>0</formula>
    </cfRule>
  </conditionalFormatting>
  <conditionalFormatting sqref="G66">
    <cfRule type="cellIs" dxfId="58" priority="66" operator="equal">
      <formula>0</formula>
    </cfRule>
  </conditionalFormatting>
  <conditionalFormatting sqref="G70">
    <cfRule type="cellIs" dxfId="57" priority="65" operator="equal">
      <formula>0</formula>
    </cfRule>
  </conditionalFormatting>
  <conditionalFormatting sqref="G89:G93 G96">
    <cfRule type="cellIs" dxfId="56" priority="64" operator="equal">
      <formula>0</formula>
    </cfRule>
  </conditionalFormatting>
  <conditionalFormatting sqref="D30:F30">
    <cfRule type="cellIs" dxfId="55" priority="63" operator="equal">
      <formula>0</formula>
    </cfRule>
  </conditionalFormatting>
  <conditionalFormatting sqref="D39:D45 D47:D50">
    <cfRule type="cellIs" dxfId="54" priority="62" operator="equal">
      <formula>"X"</formula>
    </cfRule>
  </conditionalFormatting>
  <conditionalFormatting sqref="D52:D60">
    <cfRule type="cellIs" dxfId="53" priority="61" operator="equal">
      <formula>"X"</formula>
    </cfRule>
  </conditionalFormatting>
  <conditionalFormatting sqref="D62:D64">
    <cfRule type="cellIs" dxfId="52" priority="60" operator="equal">
      <formula>"X"</formula>
    </cfRule>
  </conditionalFormatting>
  <conditionalFormatting sqref="D66:D67">
    <cfRule type="cellIs" dxfId="51" priority="59" operator="equal">
      <formula>"X"</formula>
    </cfRule>
  </conditionalFormatting>
  <conditionalFormatting sqref="D69:D70">
    <cfRule type="cellIs" dxfId="50" priority="58" operator="equal">
      <formula>"X"</formula>
    </cfRule>
  </conditionalFormatting>
  <conditionalFormatting sqref="D72:D73">
    <cfRule type="cellIs" dxfId="49" priority="57" operator="equal">
      <formula>"X"</formula>
    </cfRule>
  </conditionalFormatting>
  <conditionalFormatting sqref="D75:D76">
    <cfRule type="cellIs" dxfId="48" priority="56" operator="equal">
      <formula>"X"</formula>
    </cfRule>
  </conditionalFormatting>
  <conditionalFormatting sqref="D78:D79">
    <cfRule type="cellIs" dxfId="47" priority="55" operator="equal">
      <formula>"X"</formula>
    </cfRule>
  </conditionalFormatting>
  <conditionalFormatting sqref="D81:D82">
    <cfRule type="cellIs" dxfId="46" priority="54" operator="equal">
      <formula>"X"</formula>
    </cfRule>
  </conditionalFormatting>
  <conditionalFormatting sqref="D84:D85">
    <cfRule type="cellIs" dxfId="45" priority="53" operator="equal">
      <formula>"X"</formula>
    </cfRule>
  </conditionalFormatting>
  <conditionalFormatting sqref="D87:D88">
    <cfRule type="cellIs" dxfId="44" priority="52" operator="equal">
      <formula>"X"</formula>
    </cfRule>
  </conditionalFormatting>
  <conditionalFormatting sqref="D89:D91">
    <cfRule type="cellIs" dxfId="43" priority="51" operator="equal">
      <formula>"X"</formula>
    </cfRule>
  </conditionalFormatting>
  <conditionalFormatting sqref="D92:D93 D96">
    <cfRule type="cellIs" dxfId="42" priority="50" operator="equal">
      <formula>"X"</formula>
    </cfRule>
  </conditionalFormatting>
  <conditionalFormatting sqref="D18">
    <cfRule type="cellIs" dxfId="41" priority="49" operator="equal">
      <formula>"X"</formula>
    </cfRule>
  </conditionalFormatting>
  <conditionalFormatting sqref="G18">
    <cfRule type="cellIs" dxfId="40" priority="47" operator="equal">
      <formula>0</formula>
    </cfRule>
    <cfRule type="cellIs" dxfId="39" priority="48" operator="equal">
      <formula>0</formula>
    </cfRule>
  </conditionalFormatting>
  <conditionalFormatting sqref="D24:D26">
    <cfRule type="cellIs" dxfId="38" priority="46" operator="equal">
      <formula>"X"</formula>
    </cfRule>
  </conditionalFormatting>
  <conditionalFormatting sqref="G24:G26">
    <cfRule type="cellIs" dxfId="37" priority="44" operator="equal">
      <formula>0</formula>
    </cfRule>
    <cfRule type="cellIs" dxfId="36" priority="45" operator="equal">
      <formula>0</formula>
    </cfRule>
  </conditionalFormatting>
  <conditionalFormatting sqref="G63">
    <cfRule type="cellIs" dxfId="35" priority="43" operator="equal">
      <formula>0</formula>
    </cfRule>
  </conditionalFormatting>
  <conditionalFormatting sqref="G69">
    <cfRule type="cellIs" dxfId="34" priority="42" operator="equal">
      <formula>0</formula>
    </cfRule>
  </conditionalFormatting>
  <conditionalFormatting sqref="G72">
    <cfRule type="cellIs" dxfId="33" priority="41" operator="equal">
      <formula>0</formula>
    </cfRule>
  </conditionalFormatting>
  <conditionalFormatting sqref="G75">
    <cfRule type="cellIs" dxfId="32" priority="40" operator="equal">
      <formula>0</formula>
    </cfRule>
  </conditionalFormatting>
  <conditionalFormatting sqref="G78">
    <cfRule type="cellIs" dxfId="31" priority="39" operator="equal">
      <formula>0</formula>
    </cfRule>
  </conditionalFormatting>
  <conditionalFormatting sqref="G81">
    <cfRule type="cellIs" dxfId="30" priority="38" operator="equal">
      <formula>0</formula>
    </cfRule>
  </conditionalFormatting>
  <conditionalFormatting sqref="G84">
    <cfRule type="cellIs" dxfId="29" priority="37" operator="equal">
      <formula>0</formula>
    </cfRule>
  </conditionalFormatting>
  <conditionalFormatting sqref="G87">
    <cfRule type="cellIs" dxfId="28" priority="36" operator="equal">
      <formula>0</formula>
    </cfRule>
  </conditionalFormatting>
  <conditionalFormatting sqref="G73">
    <cfRule type="cellIs" dxfId="27" priority="35" operator="equal">
      <formula>0</formula>
    </cfRule>
  </conditionalFormatting>
  <conditionalFormatting sqref="G67">
    <cfRule type="cellIs" dxfId="26" priority="34" operator="equal">
      <formula>0</formula>
    </cfRule>
  </conditionalFormatting>
  <conditionalFormatting sqref="G76">
    <cfRule type="cellIs" dxfId="25" priority="33" operator="equal">
      <formula>0</formula>
    </cfRule>
  </conditionalFormatting>
  <conditionalFormatting sqref="G79">
    <cfRule type="cellIs" dxfId="24" priority="32" operator="equal">
      <formula>0</formula>
    </cfRule>
  </conditionalFormatting>
  <conditionalFormatting sqref="G82">
    <cfRule type="cellIs" dxfId="23" priority="31" operator="equal">
      <formula>0</formula>
    </cfRule>
  </conditionalFormatting>
  <conditionalFormatting sqref="G85">
    <cfRule type="cellIs" dxfId="22" priority="30" operator="equal">
      <formula>0</formula>
    </cfRule>
  </conditionalFormatting>
  <conditionalFormatting sqref="G88">
    <cfRule type="cellIs" dxfId="21" priority="29" operator="equal">
      <formula>0</formula>
    </cfRule>
  </conditionalFormatting>
  <conditionalFormatting sqref="G64">
    <cfRule type="cellIs" dxfId="20" priority="28" operator="equal">
      <formula>0</formula>
    </cfRule>
  </conditionalFormatting>
  <conditionalFormatting sqref="D94:D95">
    <cfRule type="cellIs" dxfId="19" priority="21" operator="equal">
      <formula>"X"</formula>
    </cfRule>
  </conditionalFormatting>
  <conditionalFormatting sqref="D46">
    <cfRule type="cellIs" dxfId="18" priority="24" operator="equal">
      <formula>"X"</formula>
    </cfRule>
  </conditionalFormatting>
  <conditionalFormatting sqref="G46">
    <cfRule type="cellIs" dxfId="17" priority="23" operator="equal">
      <formula>0</formula>
    </cfRule>
  </conditionalFormatting>
  <conditionalFormatting sqref="G94:G95">
    <cfRule type="cellIs" dxfId="16" priority="22" operator="equal">
      <formula>0</formula>
    </cfRule>
  </conditionalFormatting>
  <conditionalFormatting sqref="D8">
    <cfRule type="cellIs" dxfId="15" priority="20" operator="equal">
      <formula>"X"</formula>
    </cfRule>
  </conditionalFormatting>
  <conditionalFormatting sqref="G8">
    <cfRule type="cellIs" dxfId="14" priority="18" operator="equal">
      <formula>0</formula>
    </cfRule>
    <cfRule type="cellIs" dxfId="13" priority="19" operator="equal">
      <formula>0</formula>
    </cfRule>
  </conditionalFormatting>
  <conditionalFormatting sqref="D17">
    <cfRule type="cellIs" dxfId="12" priority="17" operator="equal">
      <formula>"X"</formula>
    </cfRule>
  </conditionalFormatting>
  <conditionalFormatting sqref="G17">
    <cfRule type="cellIs" dxfId="11" priority="15" operator="equal">
      <formula>0</formula>
    </cfRule>
    <cfRule type="cellIs" dxfId="10" priority="16" operator="equal">
      <formula>0</formula>
    </cfRule>
  </conditionalFormatting>
  <conditionalFormatting sqref="D27">
    <cfRule type="cellIs" dxfId="9" priority="14" operator="equal">
      <formula>"X"</formula>
    </cfRule>
  </conditionalFormatting>
  <conditionalFormatting sqref="G27">
    <cfRule type="cellIs" dxfId="8" priority="12" operator="equal">
      <formula>0</formula>
    </cfRule>
    <cfRule type="cellIs" dxfId="7" priority="13" operator="equal">
      <formula>0</formula>
    </cfRule>
  </conditionalFormatting>
  <conditionalFormatting sqref="D33">
    <cfRule type="cellIs" dxfId="6" priority="11" operator="equal">
      <formula>"X"</formula>
    </cfRule>
  </conditionalFormatting>
  <conditionalFormatting sqref="G33">
    <cfRule type="cellIs" dxfId="5" priority="9" operator="equal">
      <formula>0</formula>
    </cfRule>
    <cfRule type="cellIs" dxfId="4" priority="10" operator="equal">
      <formula>0</formula>
    </cfRule>
  </conditionalFormatting>
  <conditionalFormatting sqref="G35">
    <cfRule type="cellIs" dxfId="3" priority="8" operator="equal">
      <formula>0</formula>
    </cfRule>
  </conditionalFormatting>
  <conditionalFormatting sqref="D35">
    <cfRule type="cellIs" dxfId="2" priority="7" operator="equal">
      <formula>"X"</formula>
    </cfRule>
  </conditionalFormatting>
  <conditionalFormatting sqref="D34">
    <cfRule type="cellIs" dxfId="1" priority="5" operator="equal">
      <formula>"X"</formula>
    </cfRule>
  </conditionalFormatting>
  <conditionalFormatting sqref="G34">
    <cfRule type="cellIs" dxfId="0" priority="6" operator="equal">
      <formula>0</formula>
    </cfRule>
  </conditionalFormatting>
  <dataValidations count="4">
    <dataValidation type="whole" operator="greaterThan" allowBlank="1" showInputMessage="1" showErrorMessage="1" errorTitle="Erreure de saisie" error="Vérifier le nombre saisi" sqref="E60 E57" xr:uid="{00000000-0002-0000-0000-000000000000}">
      <formula1>49</formula1>
    </dataValidation>
    <dataValidation type="whole" operator="greaterThan" allowBlank="1" showInputMessage="1" showErrorMessage="1" errorTitle="Erreure de saisie" error="Vous devez renseigner un nombre plus grand que 0" sqref="E89:E90 E38:E48 E54 E52 E96 E34:E35" xr:uid="{00000000-0002-0000-0000-000001000000}">
      <formula1>0</formula1>
    </dataValidation>
    <dataValidation type="whole" operator="greaterThan" allowBlank="1" showInputMessage="1" showErrorMessage="1" errorTitle="Mauvaise saisie" error="Valeur doit être supérieure à 10" sqref="E64 E67 E70 E73 E76 E79 E82 E85 E88" xr:uid="{00000000-0002-0000-0000-000002000000}">
      <formula1>10</formula1>
    </dataValidation>
    <dataValidation type="list" allowBlank="1" showErrorMessage="1" errorTitle="Choix" error="x  - pour cocher_x000a_q - pour décocher" prompt="x pour cocher_x000a_q pour décocher" sqref="D52:D60 D62:D64 D66:D67 D69:D70 D72:D73 D75:D76 D78:D79 D81:D82 D84:D85 D38:D50 D87:D96 D34:D35" xr:uid="{00000000-0002-0000-0000-000003000000}">
      <formula1>$A$1:$A$2</formula1>
    </dataValidation>
  </dataValidations>
  <pageMargins left="0.70866141732283472" right="0.70866141732283472" top="0.31496062992125984" bottom="0.39370078740157483" header="0.31496062992125984" footer="0.31496062992125984"/>
  <pageSetup paperSize="9" scale="72" fitToHeight="0" orientation="portrait" r:id="rId1"/>
  <headerFooter>
    <oddFooter>&amp;CPage &amp;P de &amp;N</oddFooter>
  </headerFooter>
  <rowBreaks count="2" manualBreakCount="2">
    <brk id="50" max="16383" man="1"/>
    <brk id="76" min="1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Calcul EHm</vt:lpstr>
      <vt:lpstr>'Calcul EHm'!Print_Area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Franky Wohl</dc:creator>
  <cp:lastModifiedBy>Magali Jacob</cp:lastModifiedBy>
  <cp:lastPrinted>2024-02-16T15:30:24Z</cp:lastPrinted>
  <dcterms:created xsi:type="dcterms:W3CDTF">2013-03-15T16:16:40Z</dcterms:created>
  <dcterms:modified xsi:type="dcterms:W3CDTF">2024-06-12T16:47:18Z</dcterms:modified>
</cp:coreProperties>
</file>